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8800" windowHeight="11840" tabRatio="789"/>
  </bookViews>
  <sheets>
    <sheet name="Consolidated Results" sheetId="1" r:id="rId1"/>
    <sheet name="Segment Results " sheetId="2" r:id="rId2"/>
    <sheet name="Balance Sheet" sheetId="3" r:id="rId3"/>
    <sheet name="Cash Flow" sheetId="4" r:id="rId4"/>
    <sheet name="Equity Summary" sheetId="5" r:id="rId5"/>
    <sheet name="Other Financial &amp; Op Data" sheetId="6" r:id="rId6"/>
  </sheets>
  <definedNames>
    <definedName name="_xlnm.Print_Area" localSheetId="2">'Balance Sheet'!$A$1:$I$49</definedName>
    <definedName name="_xlnm.Print_Area" localSheetId="3">'Cash Flow'!$A$1:$D$48</definedName>
    <definedName name="_xlnm.Print_Area" localSheetId="0">'Consolidated Results'!$A$1:$J$81</definedName>
    <definedName name="_xlnm.Print_Area" localSheetId="4">'Equity Summary'!$A$1:$N$41</definedName>
    <definedName name="_xlnm.Print_Area" localSheetId="5">'Other Financial &amp; Op Data'!$A$1:$J$41</definedName>
    <definedName name="_xlnm.Print_Area" localSheetId="1">'Segment Results '!$A$1:$Q$46</definedName>
  </definedNames>
  <calcPr calcId="152511"/>
</workbook>
</file>

<file path=xl/calcChain.xml><?xml version="1.0" encoding="utf-8"?>
<calcChain xmlns="http://schemas.openxmlformats.org/spreadsheetml/2006/main">
  <c r="H13" i="6" l="1"/>
  <c r="J13" i="6"/>
  <c r="D40" i="4" l="1"/>
  <c r="B40" i="4"/>
  <c r="C41" i="1" l="1"/>
  <c r="C49" i="1"/>
  <c r="G49" i="1"/>
  <c r="G41" i="1"/>
  <c r="I41" i="1"/>
  <c r="I49" i="1"/>
  <c r="E49" i="1"/>
  <c r="E41" i="1"/>
  <c r="E30" i="1"/>
  <c r="E26" i="1"/>
  <c r="J14" i="6" l="1"/>
  <c r="J16" i="6" s="1"/>
  <c r="H14" i="6"/>
  <c r="H16" i="6" s="1"/>
  <c r="J9" i="6"/>
  <c r="H9" i="6"/>
  <c r="M24" i="2"/>
  <c r="I12" i="1"/>
  <c r="I16" i="1" s="1"/>
  <c r="I22" i="1" s="1"/>
  <c r="I26" i="1" s="1"/>
  <c r="I30" i="1" s="1"/>
  <c r="G12" i="1"/>
  <c r="G16" i="1" s="1"/>
  <c r="G22" i="1" s="1"/>
  <c r="G26" i="1" s="1"/>
  <c r="G30" i="1" s="1"/>
  <c r="M31" i="2"/>
  <c r="K31" i="2"/>
  <c r="M30" i="2"/>
  <c r="K30" i="2"/>
  <c r="M29" i="2"/>
  <c r="K29" i="2"/>
  <c r="M28" i="2"/>
  <c r="K28" i="2"/>
  <c r="K24" i="2"/>
  <c r="M19" i="2"/>
  <c r="K19" i="2"/>
  <c r="P18" i="2"/>
  <c r="P17" i="2"/>
  <c r="P16" i="2"/>
  <c r="P15" i="2"/>
  <c r="M12" i="2"/>
  <c r="K12" i="2"/>
  <c r="P11" i="2"/>
  <c r="P10" i="2"/>
  <c r="P9" i="2"/>
  <c r="P8" i="2"/>
  <c r="M25" i="2" l="1"/>
  <c r="M34" i="2" s="1"/>
  <c r="P12" i="2"/>
  <c r="P19" i="2"/>
  <c r="M32" i="2"/>
  <c r="K25" i="2"/>
  <c r="K32" i="2"/>
  <c r="P25" i="2" l="1"/>
  <c r="K34" i="2"/>
  <c r="J11" i="5" l="1"/>
  <c r="N11" i="5" s="1"/>
  <c r="J23" i="5" l="1"/>
  <c r="N23" i="5" s="1"/>
  <c r="B27" i="4" l="1"/>
  <c r="E24" i="2" l="1"/>
  <c r="E31" i="2" l="1"/>
  <c r="E30" i="2"/>
  <c r="E29" i="2"/>
  <c r="E28" i="2"/>
  <c r="C29" i="2"/>
  <c r="C30" i="2"/>
  <c r="C31" i="2"/>
  <c r="C28" i="2"/>
  <c r="H18" i="2"/>
  <c r="H17" i="2"/>
  <c r="H16" i="2"/>
  <c r="H15" i="2"/>
  <c r="H11" i="2"/>
  <c r="H10" i="2"/>
  <c r="H9" i="2"/>
  <c r="H8" i="2"/>
  <c r="C19" i="2" l="1"/>
  <c r="C44" i="3"/>
  <c r="C46" i="3" s="1"/>
  <c r="C12" i="1" l="1"/>
  <c r="C16" i="1" s="1"/>
  <c r="C22" i="1" s="1"/>
  <c r="C26" i="1" s="1"/>
  <c r="C30" i="1" s="1"/>
  <c r="E12" i="1"/>
  <c r="E16" i="1" s="1"/>
  <c r="E22" i="1" s="1"/>
  <c r="D32" i="4" l="1"/>
  <c r="B32" i="4"/>
  <c r="D27" i="4"/>
  <c r="D42" i="4" l="1"/>
  <c r="D44" i="4" s="1"/>
  <c r="B42" i="4"/>
  <c r="B44" i="4" s="1"/>
  <c r="B28" i="5" l="1"/>
  <c r="F28" i="5"/>
  <c r="H28" i="5"/>
  <c r="L28" i="5"/>
  <c r="J13" i="5"/>
  <c r="N13" i="5" s="1"/>
  <c r="J15" i="5"/>
  <c r="J17" i="5"/>
  <c r="N17" i="5" s="1"/>
  <c r="J19" i="5"/>
  <c r="N19" i="5" s="1"/>
  <c r="J25" i="5"/>
  <c r="N25" i="5" s="1"/>
  <c r="J21" i="5"/>
  <c r="N21" i="5" s="1"/>
  <c r="C15" i="3"/>
  <c r="C22" i="3" s="1"/>
  <c r="C31" i="3"/>
  <c r="C37" i="3" s="1"/>
  <c r="E44" i="3"/>
  <c r="E46" i="3" s="1"/>
  <c r="E31" i="3"/>
  <c r="E37" i="3" s="1"/>
  <c r="E15" i="3"/>
  <c r="E22" i="3" s="1"/>
  <c r="C24" i="2"/>
  <c r="E19" i="2"/>
  <c r="C12" i="2"/>
  <c r="E12" i="2"/>
  <c r="E47" i="3" l="1"/>
  <c r="E32" i="2"/>
  <c r="H19" i="2"/>
  <c r="H12" i="2"/>
  <c r="C32" i="2"/>
  <c r="J28" i="5"/>
  <c r="N15" i="5"/>
  <c r="N28" i="5" s="1"/>
  <c r="C47" i="3"/>
  <c r="E25" i="2"/>
  <c r="E34" i="2" s="1"/>
  <c r="C25" i="2"/>
  <c r="H25" i="2" l="1"/>
  <c r="C34" i="2"/>
  <c r="J30" i="6"/>
  <c r="H30" i="6" l="1"/>
</calcChain>
</file>

<file path=xl/sharedStrings.xml><?xml version="1.0" encoding="utf-8"?>
<sst xmlns="http://schemas.openxmlformats.org/spreadsheetml/2006/main" count="306" uniqueCount="221">
  <si>
    <t>Lockheed Martin Corporation</t>
  </si>
  <si>
    <t>(unaudited; in millions, except per share data)</t>
  </si>
  <si>
    <t>Net sales</t>
  </si>
  <si>
    <t>Interest expense</t>
  </si>
  <si>
    <t>%</t>
  </si>
  <si>
    <t xml:space="preserve">   Basic</t>
  </si>
  <si>
    <t>Weighted average shares outstanding</t>
  </si>
  <si>
    <t xml:space="preserve">   Diluted</t>
  </si>
  <si>
    <t>Common shares reported in stockholders' equity at end of period</t>
  </si>
  <si>
    <t>Business Segment Summary Operating Results</t>
  </si>
  <si>
    <t>(unaudited; in millions)</t>
  </si>
  <si>
    <t xml:space="preserve"> </t>
  </si>
  <si>
    <t>% Change</t>
  </si>
  <si>
    <t xml:space="preserve">Net sales </t>
  </si>
  <si>
    <t xml:space="preserve">  Aeronautics</t>
  </si>
  <si>
    <t xml:space="preserve">  Missiles and Fire Control</t>
  </si>
  <si>
    <t xml:space="preserve">     Total net sales</t>
  </si>
  <si>
    <t xml:space="preserve">Operating profit </t>
  </si>
  <si>
    <t xml:space="preserve">  Stock-based compensation</t>
  </si>
  <si>
    <t xml:space="preserve">  Other, net</t>
  </si>
  <si>
    <t>Consolidated Balance Sheets</t>
  </si>
  <si>
    <t>(unaudited; in millions, except par value)</t>
  </si>
  <si>
    <t>Assets</t>
  </si>
  <si>
    <t>Current assets</t>
  </si>
  <si>
    <t xml:space="preserve">  Cash and cash equivalents</t>
  </si>
  <si>
    <t xml:space="preserve">  Receivables, net</t>
  </si>
  <si>
    <t xml:space="preserve">  Other current assets</t>
  </si>
  <si>
    <t xml:space="preserve">    Total current assets</t>
  </si>
  <si>
    <t xml:space="preserve">Goodwill </t>
  </si>
  <si>
    <t>Deferred income taxes</t>
  </si>
  <si>
    <t>Other noncurrent assets</t>
  </si>
  <si>
    <t xml:space="preserve">      Total assets</t>
  </si>
  <si>
    <t>Current liabilities</t>
  </si>
  <si>
    <t xml:space="preserve">  Accounts payable</t>
  </si>
  <si>
    <t xml:space="preserve">  Other current liabilities</t>
  </si>
  <si>
    <t xml:space="preserve">      Total current liabilities</t>
  </si>
  <si>
    <t>Accrued pension liabilities</t>
  </si>
  <si>
    <t>Other postretirement benefit liabilities</t>
  </si>
  <si>
    <t>Long-term debt, net</t>
  </si>
  <si>
    <t>Other noncurrent liabilities</t>
  </si>
  <si>
    <t xml:space="preserve">      Total liabilities</t>
  </si>
  <si>
    <t>Stockholders' equity</t>
  </si>
  <si>
    <t xml:space="preserve">  Common stock, $1 par value per share</t>
  </si>
  <si>
    <t xml:space="preserve">  Additional paid-in capital</t>
  </si>
  <si>
    <t xml:space="preserve">  Retained earnings</t>
  </si>
  <si>
    <t xml:space="preserve">  Accumulated other comprehensive loss</t>
  </si>
  <si>
    <t>Operating activities</t>
  </si>
  <si>
    <t>Net earnings</t>
  </si>
  <si>
    <t>Adjustments to reconcile net earnings to net cash provided by operating activities</t>
  </si>
  <si>
    <t xml:space="preserve">  Depreciation and amortization</t>
  </si>
  <si>
    <t xml:space="preserve">  Changes in assets and liabilities</t>
  </si>
  <si>
    <t xml:space="preserve">      Receivables, net</t>
  </si>
  <si>
    <t xml:space="preserve">      Accounts payable</t>
  </si>
  <si>
    <t xml:space="preserve">      Postretirement benefit plans</t>
  </si>
  <si>
    <t xml:space="preserve">      Income taxes</t>
  </si>
  <si>
    <t>Investing activities</t>
  </si>
  <si>
    <t>Capital expenditures</t>
  </si>
  <si>
    <t>Other, net</t>
  </si>
  <si>
    <t>Financing activities</t>
  </si>
  <si>
    <t>Repurchases of common stock</t>
  </si>
  <si>
    <t>Dividends paid</t>
  </si>
  <si>
    <t>Net change in cash and cash equivalents</t>
  </si>
  <si>
    <t>Cash and cash equivalents at beginning of period</t>
  </si>
  <si>
    <t>Cash and cash equivalents at end of period</t>
  </si>
  <si>
    <t>Accumulated</t>
  </si>
  <si>
    <t>Additional</t>
  </si>
  <si>
    <t>Other</t>
  </si>
  <si>
    <t>Total</t>
  </si>
  <si>
    <t>Common</t>
  </si>
  <si>
    <t>Retained</t>
  </si>
  <si>
    <t>Comprehensive</t>
  </si>
  <si>
    <t>Stockholders'</t>
  </si>
  <si>
    <t>Stock</t>
  </si>
  <si>
    <t>Capital</t>
  </si>
  <si>
    <t>Earnings</t>
  </si>
  <si>
    <t>Loss</t>
  </si>
  <si>
    <t xml:space="preserve">Repurchases of common stock </t>
  </si>
  <si>
    <t>Backlog</t>
  </si>
  <si>
    <t>Aeronautics</t>
  </si>
  <si>
    <t>Missiles and Fire Control</t>
  </si>
  <si>
    <t xml:space="preserve">  Total backlog</t>
  </si>
  <si>
    <t xml:space="preserve">Aircraft Deliveries </t>
  </si>
  <si>
    <t xml:space="preserve">F-16 </t>
  </si>
  <si>
    <t>F-35</t>
  </si>
  <si>
    <t>C-130J</t>
  </si>
  <si>
    <t>C-5</t>
  </si>
  <si>
    <t>Property, plant and equipment, net</t>
  </si>
  <si>
    <t xml:space="preserve">  Salaries, benefits and payroll taxes</t>
  </si>
  <si>
    <t>Unallocated items</t>
  </si>
  <si>
    <t>Total unallocated items</t>
  </si>
  <si>
    <t>Intangible assets, net</t>
  </si>
  <si>
    <t xml:space="preserve">      Total liabilities and equity</t>
  </si>
  <si>
    <t>Liabilities and equity</t>
  </si>
  <si>
    <t>Consolidated Statement of Equity</t>
  </si>
  <si>
    <t xml:space="preserve">  Rotary and Mission Systems</t>
  </si>
  <si>
    <t>Rotary and Mission Systems</t>
  </si>
  <si>
    <t xml:space="preserve">Commercial helicopter programs </t>
  </si>
  <si>
    <t>International military helicopter programs</t>
  </si>
  <si>
    <t>in Subsidiary</t>
  </si>
  <si>
    <t>Interests</t>
  </si>
  <si>
    <t>Net decrease in noncontrolling interests in subsidiary</t>
  </si>
  <si>
    <t xml:space="preserve">Government helicopter programs </t>
  </si>
  <si>
    <t>Noncontrolling</t>
  </si>
  <si>
    <t>Paid-in</t>
  </si>
  <si>
    <t xml:space="preserve">  Noncontrolling interests in subsidiary</t>
  </si>
  <si>
    <t>Dec. 31,
2017</t>
  </si>
  <si>
    <t>Balance at Dec. 31, 2017</t>
  </si>
  <si>
    <t xml:space="preserve">  Space</t>
  </si>
  <si>
    <t>Stock-based awards, ESOP activity and other</t>
  </si>
  <si>
    <t>Space</t>
  </si>
  <si>
    <t xml:space="preserve">$            - </t>
  </si>
  <si>
    <t xml:space="preserve">  FAS/CAS operating adjustment</t>
  </si>
  <si>
    <t xml:space="preserve">  Inventories</t>
  </si>
  <si>
    <t xml:space="preserve">  Contract assets</t>
  </si>
  <si>
    <t xml:space="preserve">  Contract liabilities</t>
  </si>
  <si>
    <t>Consolidated Statements of Cash Flows</t>
  </si>
  <si>
    <t xml:space="preserve">      Contract assets</t>
  </si>
  <si>
    <r>
      <t xml:space="preserve">    </t>
    </r>
    <r>
      <rPr>
        <i/>
        <sz val="15"/>
        <rFont val="Arial"/>
        <family val="2"/>
      </rPr>
      <t>of Certain Tax Effects from Accumulated Other Comprehensive Income</t>
    </r>
    <r>
      <rPr>
        <sz val="15"/>
        <rFont val="Arial"/>
        <family val="2"/>
      </rPr>
      <t>. Accordingly, the corporation reclassified the stranded income tax effects in</t>
    </r>
  </si>
  <si>
    <r>
      <rPr>
        <vertAlign val="superscript"/>
        <sz val="15"/>
        <rFont val="Arial"/>
        <family val="2"/>
      </rPr>
      <t>3</t>
    </r>
    <r>
      <rPr>
        <sz val="15"/>
        <rFont val="Arial"/>
        <family val="2"/>
      </rPr>
      <t xml:space="preserve">  In the first quarter of 2018, the corporation adopted ASU 2018-02, </t>
    </r>
    <r>
      <rPr>
        <i/>
        <sz val="15"/>
        <rFont val="Arial"/>
        <family val="2"/>
      </rPr>
      <t>Income Statement - Reporting Comprehensive Income (Topic 220): Reclassification</t>
    </r>
  </si>
  <si>
    <t xml:space="preserve">      Inventories</t>
  </si>
  <si>
    <t xml:space="preserve">      Contract liabilities</t>
  </si>
  <si>
    <t xml:space="preserve">Other non-operating expense, net </t>
  </si>
  <si>
    <t>Gross profit</t>
  </si>
  <si>
    <t>Operating profit</t>
  </si>
  <si>
    <t xml:space="preserve">     Total consolidated operating profit</t>
  </si>
  <si>
    <t xml:space="preserve">  Severance and restructuring charges</t>
  </si>
  <si>
    <r>
      <t>Other comprehensive income, net of tax</t>
    </r>
    <r>
      <rPr>
        <vertAlign val="superscript"/>
        <sz val="15"/>
        <rFont val="Arial"/>
        <family val="2"/>
      </rPr>
      <t>1</t>
    </r>
  </si>
  <si>
    <r>
      <t>Dividends declared</t>
    </r>
    <r>
      <rPr>
        <vertAlign val="superscript"/>
        <sz val="15"/>
        <rFont val="Arial"/>
        <family val="2"/>
      </rPr>
      <t>2</t>
    </r>
  </si>
  <si>
    <t>Equity</t>
  </si>
  <si>
    <t>Total FAS expense and CAS costs</t>
  </si>
  <si>
    <t>FAS pension expense</t>
  </si>
  <si>
    <t>Less: CAS pension cost</t>
  </si>
  <si>
    <t>Net FAS/CAS pension adjustment</t>
  </si>
  <si>
    <t>Service and non-service cost reconciliation</t>
  </si>
  <si>
    <t>FAS pension service cost</t>
  </si>
  <si>
    <t>FAS/CAS operating adjustment</t>
  </si>
  <si>
    <t xml:space="preserve">     Total business segment operating profit</t>
  </si>
  <si>
    <t xml:space="preserve">      Total stockholders' equity (deficit)</t>
  </si>
  <si>
    <t>Operating margin</t>
  </si>
  <si>
    <t xml:space="preserve">     Total business segment operating margin</t>
  </si>
  <si>
    <t xml:space="preserve">     Total consolidated operating margin</t>
  </si>
  <si>
    <t>Other Financial and Operating Information</t>
  </si>
  <si>
    <t xml:space="preserve">    accumulated other comprehensive loss resulting from the Tax Cuts and Jobs Act to retained earnings.
</t>
  </si>
  <si>
    <t xml:space="preserve">  Current maturities of long-term debt and commercial paper
</t>
  </si>
  <si>
    <t>Proceeds from issuance of commercial paper, net</t>
  </si>
  <si>
    <t>Consolidated Statements of Earnings</t>
  </si>
  <si>
    <t>Quarters Ended Dec. 31,</t>
  </si>
  <si>
    <t>Years Ended Dec. 31,</t>
  </si>
  <si>
    <t>Earnings from continuing operations before income taxes</t>
  </si>
  <si>
    <t>Net earnings (loss)</t>
  </si>
  <si>
    <t>Earnings (loss) per common share</t>
  </si>
  <si>
    <r>
      <rPr>
        <vertAlign val="superscript"/>
        <sz val="15"/>
        <rFont val="Arial"/>
        <family val="2"/>
      </rPr>
      <t>1</t>
    </r>
    <r>
      <rPr>
        <sz val="15"/>
        <rFont val="Arial"/>
        <family val="2"/>
      </rPr>
      <t xml:space="preserve"> Cost of sales in 2018 includes the previously announced severance and restructuring charges totaling $96 million ($76 million, or $0.26 per </t>
    </r>
  </si>
  <si>
    <t xml:space="preserve">   share, after tax) associated with planned workforce reductions and the consolidation of certain operations at the corporation's Rotary and </t>
  </si>
  <si>
    <t xml:space="preserve">   Mission Systems (RMS) business.</t>
  </si>
  <si>
    <t xml:space="preserve">  effect, resulting in the weighted average shares outstanding for basic and dilutive earnings per share being equivalent during the quarter. As a</t>
  </si>
  <si>
    <t xml:space="preserve">  result of the corporation's net loss in the fourth quarter of 2017, diluted earnings per share for the quarters of 2017 will not equal the earnings per</t>
  </si>
  <si>
    <t>Net earnings (loss) from continuing operations</t>
  </si>
  <si>
    <t>Net earnings from discontinued operations</t>
  </si>
  <si>
    <t xml:space="preserve">Quarters Ended Dec. 31,
</t>
  </si>
  <si>
    <r>
      <rPr>
        <vertAlign val="superscript"/>
        <sz val="15"/>
        <rFont val="Arial"/>
        <family val="2"/>
      </rPr>
      <t>1</t>
    </r>
    <r>
      <rPr>
        <sz val="15"/>
        <rFont val="Arial"/>
        <family val="2"/>
      </rPr>
      <t xml:space="preserve"> Unallocated items in 2018 includes the previously announced severance and restructuring charges totaling $96 million ($76 million, or $0.26 per </t>
    </r>
  </si>
  <si>
    <t>Dec. 31,
2018</t>
  </si>
  <si>
    <t xml:space="preserve">     Net cash provided by operating activities</t>
  </si>
  <si>
    <t xml:space="preserve">     Net cash used for investing activities</t>
  </si>
  <si>
    <t>Repayments of long-term debt</t>
  </si>
  <si>
    <t xml:space="preserve">     Net cash used for financing activities</t>
  </si>
  <si>
    <t xml:space="preserve">  Deferred income taxes</t>
  </si>
  <si>
    <t xml:space="preserve">  Gain on property sale</t>
  </si>
  <si>
    <t xml:space="preserve">  Gain on divestiture of IS&amp;GS business</t>
  </si>
  <si>
    <r>
      <t>Reclassification of income tax effects from tax reform</t>
    </r>
    <r>
      <rPr>
        <vertAlign val="superscript"/>
        <sz val="15"/>
        <rFont val="Arial"/>
        <family val="2"/>
      </rPr>
      <t>3</t>
    </r>
  </si>
  <si>
    <t>Balance at Dec. 31, 2018</t>
  </si>
  <si>
    <t>(unaudited; in millions, except for aircraft deliveries)</t>
  </si>
  <si>
    <t>2019
Outlook</t>
  </si>
  <si>
    <t>2018
Actual</t>
  </si>
  <si>
    <t>Other fixed-wing aircraft</t>
  </si>
  <si>
    <t xml:space="preserve">Quarters Ended </t>
  </si>
  <si>
    <t xml:space="preserve">Years Ended </t>
  </si>
  <si>
    <r>
      <rPr>
        <vertAlign val="superscript"/>
        <sz val="15"/>
        <rFont val="Arial"/>
        <family val="2"/>
      </rPr>
      <t>1</t>
    </r>
    <r>
      <rPr>
        <sz val="15"/>
        <rFont val="Arial"/>
        <family val="2"/>
      </rPr>
      <t xml:space="preserve"> The corporation records the non-service cost components of net periodic benefit cost as part of other non-operating expense, net in the
</t>
    </r>
  </si>
  <si>
    <t xml:space="preserve">   pension plans. The corporation expects total non-service costs for its qualified defined benefit pension plans in the table above, along with non-</t>
  </si>
  <si>
    <t xml:space="preserve">  share, after tax) associated with planned workforce reductions and the consolidation of certain operations at the corporation's RMS business.</t>
  </si>
  <si>
    <r>
      <rPr>
        <vertAlign val="superscript"/>
        <sz val="15"/>
        <rFont val="Arial"/>
        <family val="2"/>
      </rPr>
      <t>2</t>
    </r>
    <r>
      <rPr>
        <sz val="15"/>
        <rFont val="Arial"/>
        <family val="2"/>
      </rPr>
      <t xml:space="preserve">  Represents dividends of $2.20 per share declared for the fourth quarter of 2018 and $2.00 per share declared for the first, second and third quarters of </t>
    </r>
  </si>
  <si>
    <t xml:space="preserve">  $6.77 per share in 2017), substantially all of which was non-cash, primarily related to the estimated impacts of the Tax Cuts and Jobs Act.</t>
  </si>
  <si>
    <r>
      <rPr>
        <vertAlign val="superscript"/>
        <sz val="15"/>
        <rFont val="Arial"/>
        <family val="2"/>
      </rPr>
      <t>1</t>
    </r>
    <r>
      <rPr>
        <sz val="15"/>
        <rFont val="Arial"/>
        <family val="2"/>
      </rPr>
      <t xml:space="preserve"> At Dec. 31, 2018 the corporation recognized a non-cash, after-tax reduction to stockholders' equity of $501 million as a result of the year-end re-</t>
    </r>
  </si>
  <si>
    <t xml:space="preserve">  measurement of its postretirement benefit plans. This reduction was offset by $1.2 billion recognition of previously deferred amounts. </t>
  </si>
  <si>
    <t xml:space="preserve">   its other postretirement benefit plans of $67 million in 2018, in addition to its total non-service costs for its qualified defined benefit pension</t>
  </si>
  <si>
    <t xml:space="preserve">   plans in the table above, for a total of $868 million in 2018.</t>
  </si>
  <si>
    <t xml:space="preserve">  Information Systems &amp; Global Solutions (IS&amp;GS) business, which reflects certain post-closing adjustments, including the final determination of</t>
  </si>
  <si>
    <r>
      <rPr>
        <vertAlign val="superscript"/>
        <sz val="15"/>
        <rFont val="Arial"/>
        <family val="2"/>
      </rPr>
      <t xml:space="preserve">2  </t>
    </r>
    <r>
      <rPr>
        <sz val="15"/>
        <rFont val="Arial"/>
        <family val="2"/>
      </rPr>
      <t>In the fourth quarter of 2018, the corporation recognized a non-cash asset impairment charge of $110 million ($83 million, or $0.29 per share,</t>
    </r>
  </si>
  <si>
    <t xml:space="preserve">  after tax, for the fourth quarter and year ended Dec. 31, 2018) for its international equity method investee the Advanced Military Maintenance, </t>
  </si>
  <si>
    <t xml:space="preserve">  Repair and Overhaul Center (AMMROC). Additionally, in the first quarter of 2017, the corporation recognized a non-cash asset impairment </t>
  </si>
  <si>
    <t xml:space="preserve">  charge of $64 million ($40 million, or $0.14 per share, after tax, for the year ended Dec. 31, 2017), which represents its portion of a</t>
  </si>
  <si>
    <t xml:space="preserve">  non-cash asset impairment charge recorded by AMMROC.</t>
  </si>
  <si>
    <r>
      <rPr>
        <vertAlign val="superscript"/>
        <sz val="15"/>
        <rFont val="Arial"/>
        <family val="2"/>
      </rPr>
      <t>4</t>
    </r>
    <r>
      <rPr>
        <sz val="15"/>
        <rFont val="Arial"/>
        <family val="2"/>
      </rPr>
      <t xml:space="preserve"> In the fourth quarter of 2017, the corporation recorded a net one-time charge of $2.0 billion ($6.88 per share in the fourth quarter and</t>
    </r>
  </si>
  <si>
    <r>
      <rPr>
        <vertAlign val="superscript"/>
        <sz val="15"/>
        <rFont val="Arial"/>
        <family val="2"/>
      </rPr>
      <t>5</t>
    </r>
    <r>
      <rPr>
        <sz val="15"/>
        <rFont val="Arial"/>
        <family val="2"/>
      </rPr>
      <t xml:space="preserve"> In the fourth quarter of 2017, the corporation recognized an additional gain of $73 million related to the Aug. 16, 2016 divestiture of its</t>
    </r>
  </si>
  <si>
    <r>
      <rPr>
        <vertAlign val="superscript"/>
        <sz val="15"/>
        <rFont val="Arial"/>
        <family val="2"/>
      </rPr>
      <t>6</t>
    </r>
    <r>
      <rPr>
        <sz val="15"/>
        <rFont val="Arial"/>
        <family val="2"/>
      </rPr>
      <t xml:space="preserve"> The corporation incurred a net loss in the fourth quarter of 2017 causing inclusion of any potentially dilutive securities to have an anti-dilutive</t>
    </r>
  </si>
  <si>
    <r>
      <t>Income tax expense</t>
    </r>
    <r>
      <rPr>
        <vertAlign val="superscript"/>
        <sz val="15"/>
        <rFont val="Arial"/>
        <family val="2"/>
      </rPr>
      <t>4</t>
    </r>
  </si>
  <si>
    <r>
      <t xml:space="preserve">   Effective tax rate</t>
    </r>
    <r>
      <rPr>
        <vertAlign val="superscript"/>
        <sz val="15"/>
        <rFont val="Arial"/>
        <family val="2"/>
      </rPr>
      <t>4</t>
    </r>
  </si>
  <si>
    <r>
      <t>Continuing operations</t>
    </r>
    <r>
      <rPr>
        <vertAlign val="superscript"/>
        <sz val="15"/>
        <rFont val="Arial"/>
        <family val="2"/>
      </rPr>
      <t>1,2,3,4</t>
    </r>
  </si>
  <si>
    <r>
      <t>Discontinued operations</t>
    </r>
    <r>
      <rPr>
        <vertAlign val="superscript"/>
        <sz val="15"/>
        <rFont val="Arial"/>
        <family val="2"/>
      </rPr>
      <t>5</t>
    </r>
  </si>
  <si>
    <r>
      <t>Discontinued operations</t>
    </r>
    <r>
      <rPr>
        <vertAlign val="superscript"/>
        <sz val="15"/>
        <rFont val="Arial"/>
        <family val="2"/>
      </rPr>
      <t>5,6</t>
    </r>
  </si>
  <si>
    <r>
      <rPr>
        <vertAlign val="superscript"/>
        <sz val="15"/>
        <rFont val="Arial"/>
        <family val="2"/>
      </rPr>
      <t>3</t>
    </r>
    <r>
      <rPr>
        <sz val="15"/>
        <rFont val="Arial"/>
        <family val="2"/>
      </rPr>
      <t xml:space="preserve"> In the fourth quarter of 2017, the corporation recognized a previously deferred non-cash gain of $198 million ($122 million, or $0.43 per share, </t>
    </r>
  </si>
  <si>
    <t xml:space="preserve">  after tax, in the fourth quarter and $0.42 per share, after tax, for the year ended Dec. 31, 2017), related to properties sold in 2015 as a result </t>
  </si>
  <si>
    <r>
      <t xml:space="preserve">  Other, net</t>
    </r>
    <r>
      <rPr>
        <vertAlign val="superscript"/>
        <sz val="15"/>
        <rFont val="Arial"/>
        <family val="2"/>
      </rPr>
      <t>2,3</t>
    </r>
  </si>
  <si>
    <t xml:space="preserve">  of completing its remaining obligations.</t>
  </si>
  <si>
    <t xml:space="preserve">   service costs for its other postretirement benefit plans of $115 million, to total $690 million for 2019. The corporation recorded non-service costs for</t>
  </si>
  <si>
    <r>
      <t>Cost of sales</t>
    </r>
    <r>
      <rPr>
        <b/>
        <vertAlign val="superscript"/>
        <sz val="15"/>
        <rFont val="Arial"/>
        <family val="2"/>
      </rPr>
      <t>1</t>
    </r>
  </si>
  <si>
    <r>
      <t>Basic earnings (loss) per common share</t>
    </r>
    <r>
      <rPr>
        <vertAlign val="superscript"/>
        <sz val="15"/>
        <rFont val="Arial"/>
        <family val="2"/>
      </rPr>
      <t>4,5</t>
    </r>
  </si>
  <si>
    <r>
      <t>Continuing operations</t>
    </r>
    <r>
      <rPr>
        <vertAlign val="superscript"/>
        <sz val="15"/>
        <rFont val="Arial"/>
        <family val="2"/>
      </rPr>
      <t>1,2,3,4,6</t>
    </r>
  </si>
  <si>
    <r>
      <t>Diluted earnings (loss) per common share</t>
    </r>
    <r>
      <rPr>
        <vertAlign val="superscript"/>
        <sz val="15"/>
        <rFont val="Arial"/>
        <family val="2"/>
      </rPr>
      <t>4,5,6</t>
    </r>
  </si>
  <si>
    <r>
      <t xml:space="preserve">   Diluted</t>
    </r>
    <r>
      <rPr>
        <vertAlign val="superscript"/>
        <sz val="15"/>
        <rFont val="Arial"/>
        <family val="2"/>
      </rPr>
      <t>6</t>
    </r>
  </si>
  <si>
    <t xml:space="preserve">  net working capital and certain tax adjustments.</t>
  </si>
  <si>
    <t xml:space="preserve">  after tax, for the fourth quarter and year ended Dec. 31, 2018) for its international equity method investee the AMMROC. Aditionally, in the first </t>
  </si>
  <si>
    <t xml:space="preserve">  quarter of 2017, the corporation recognized a non-cash asset impairment charge of $64 million ($40 million, or $0.14 per share, after tax,</t>
  </si>
  <si>
    <t xml:space="preserve">  for the year ended Dec. 31, 2017), which represents its portion of a non-cash asset impairment charge recorded by AMMROC.</t>
  </si>
  <si>
    <t xml:space="preserve">  after tax, in the fourth quarter and $0.42 per share, after tax, for the year ended Dec. 31, 2017), related to properties sold in 2015 as a result</t>
  </si>
  <si>
    <r>
      <t>Other (expense) income, net</t>
    </r>
    <r>
      <rPr>
        <vertAlign val="superscript"/>
        <sz val="15"/>
        <rFont val="Arial"/>
        <family val="2"/>
      </rPr>
      <t>2,3</t>
    </r>
  </si>
  <si>
    <r>
      <t xml:space="preserve">  Severance and restructuring charges</t>
    </r>
    <r>
      <rPr>
        <vertAlign val="superscript"/>
        <sz val="15"/>
        <rFont val="Arial"/>
        <family val="2"/>
      </rPr>
      <t>1</t>
    </r>
  </si>
  <si>
    <t xml:space="preserve">  share amount for the year ended Dec. 31, 2017.</t>
  </si>
  <si>
    <r>
      <t>Non-operating FAS pension cost</t>
    </r>
    <r>
      <rPr>
        <vertAlign val="superscript"/>
        <sz val="15"/>
        <rFont val="Arial"/>
        <family val="2"/>
      </rPr>
      <t>1</t>
    </r>
  </si>
  <si>
    <t xml:space="preserve">      Total equity (deficit)</t>
  </si>
  <si>
    <t xml:space="preserve">    2018.</t>
  </si>
  <si>
    <t xml:space="preserve">   consolidated statement of earnings. The non-service cost components in the table above relate only to the corporation's qualified defined benefit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</si>
</sst>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General_)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0.0%"/>
    <numFmt numFmtId="170" formatCode="0.0_)"/>
    <numFmt numFmtId="171" formatCode="0.0_);\(0.0\)"/>
    <numFmt numFmtId="172" formatCode="_(&quot;$&quot;\ #,##0_);_(&quot;$&quot;\ \(#,##0\);_(&quot;$&quot;\ &quot;-&quot;??_);_(@_)"/>
    <numFmt numFmtId="173" formatCode="_(* #,##0.0_);_(* \(#,##0.0\);_(* &quot;-&quot;_);_(@_)"/>
    <numFmt numFmtId="174" formatCode="mmmm\ dd\,\ yyyy"/>
    <numFmt numFmtId="175" formatCode="_(&quot;$&quot;\ #,##0_);_(&quot;$&quot;\(#,##0\);_(&quot;$&quot;&quot;-&quot;_);_(@_)"/>
    <numFmt numFmtId="176" formatCode="mmmm\ d\,\ yyyy"/>
  </numFmts>
  <fonts count="15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0"/>
      <name val="Arial"/>
      <family val="2"/>
    </font>
    <font>
      <b/>
      <vertAlign val="superscript"/>
      <sz val="15"/>
      <name val="Arial"/>
      <family val="2"/>
    </font>
    <font>
      <sz val="16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4"/>
      <name val="Arial"/>
      <family val="2"/>
    </font>
    <font>
      <vertAlign val="superscript"/>
      <sz val="15"/>
      <name val="Arial"/>
      <family val="2"/>
    </font>
    <font>
      <i/>
      <sz val="15"/>
      <name val="Arial"/>
      <family val="2"/>
    </font>
    <font>
      <b/>
      <u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1">
    <xf numFmtId="164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/>
    <xf numFmtId="164" fontId="6" fillId="0" borderId="0"/>
    <xf numFmtId="0" fontId="3" fillId="0" borderId="0"/>
    <xf numFmtId="164" fontId="6" fillId="0" borderId="0"/>
    <xf numFmtId="164" fontId="6" fillId="0" borderId="0"/>
    <xf numFmtId="164" fontId="3" fillId="0" borderId="0"/>
    <xf numFmtId="0" fontId="9" fillId="0" borderId="0"/>
    <xf numFmtId="164" fontId="6" fillId="0" borderId="0"/>
    <xf numFmtId="0" fontId="10" fillId="0" borderId="0"/>
    <xf numFmtId="164" fontId="3" fillId="0" borderId="0"/>
    <xf numFmtId="164" fontId="6" fillId="0" borderId="0"/>
    <xf numFmtId="164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6" fillId="0" borderId="0" applyFill="0" applyBorder="0" applyAlignment="0" applyProtection="0"/>
    <xf numFmtId="176" fontId="6" fillId="0" borderId="0" applyFill="0" applyBorder="0" applyAlignment="0" applyProtection="0"/>
    <xf numFmtId="2" fontId="6" fillId="0" borderId="0" applyFill="0" applyBorder="0" applyAlignment="0" applyProtection="0"/>
    <xf numFmtId="164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96">
    <xf numFmtId="164" fontId="0" fillId="0" borderId="0" xfId="0"/>
    <xf numFmtId="165" fontId="4" fillId="2" borderId="0" xfId="0" applyNumberFormat="1" applyFont="1" applyFill="1" applyAlignment="1" applyProtection="1">
      <alignment horizontal="left"/>
    </xf>
    <xf numFmtId="164" fontId="5" fillId="2" borderId="0" xfId="4" applyFont="1" applyFill="1"/>
    <xf numFmtId="165" fontId="5" fillId="2" borderId="0" xfId="0" applyNumberFormat="1" applyFont="1" applyFill="1" applyProtection="1"/>
    <xf numFmtId="164" fontId="5" fillId="2" borderId="0" xfId="5" applyFont="1" applyFill="1"/>
    <xf numFmtId="164" fontId="5" fillId="2" borderId="0" xfId="5" applyFont="1" applyFill="1" applyBorder="1"/>
    <xf numFmtId="164" fontId="5" fillId="2" borderId="0" xfId="0" applyFont="1" applyFill="1"/>
    <xf numFmtId="165" fontId="4" fillId="2" borderId="0" xfId="0" applyNumberFormat="1" applyFont="1" applyFill="1" applyProtection="1"/>
    <xf numFmtId="164" fontId="4" fillId="2" borderId="0" xfId="4" applyFont="1" applyFill="1"/>
    <xf numFmtId="49" fontId="7" fillId="2" borderId="0" xfId="4" applyNumberFormat="1" applyFont="1" applyFill="1" applyAlignment="1" applyProtection="1">
      <alignment horizontal="center"/>
    </xf>
    <xf numFmtId="164" fontId="4" fillId="2" borderId="0" xfId="5" applyFont="1" applyFill="1"/>
    <xf numFmtId="9" fontId="5" fillId="2" borderId="0" xfId="3" applyFont="1" applyFill="1" applyProtection="1"/>
    <xf numFmtId="166" fontId="4" fillId="2" borderId="0" xfId="2" applyNumberFormat="1" applyFont="1" applyFill="1" applyProtection="1"/>
    <xf numFmtId="37" fontId="5" fillId="2" borderId="0" xfId="0" applyNumberFormat="1" applyFont="1" applyFill="1" applyProtection="1"/>
    <xf numFmtId="166" fontId="5" fillId="2" borderId="0" xfId="2" applyNumberFormat="1" applyFont="1" applyFill="1" applyProtection="1"/>
    <xf numFmtId="165" fontId="5" fillId="2" borderId="0" xfId="0" applyNumberFormat="1" applyFont="1" applyFill="1" applyAlignment="1" applyProtection="1">
      <alignment horizontal="left"/>
    </xf>
    <xf numFmtId="5" fontId="4" fillId="2" borderId="0" xfId="0" applyNumberFormat="1" applyFont="1" applyFill="1" applyProtection="1"/>
    <xf numFmtId="5" fontId="5" fillId="2" borderId="0" xfId="0" applyNumberFormat="1" applyFont="1" applyFill="1" applyProtection="1"/>
    <xf numFmtId="167" fontId="4" fillId="2" borderId="2" xfId="1" applyNumberFormat="1" applyFont="1" applyFill="1" applyBorder="1" applyProtection="1"/>
    <xf numFmtId="167" fontId="5" fillId="2" borderId="2" xfId="1" applyNumberFormat="1" applyFont="1" applyFill="1" applyBorder="1" applyProtection="1"/>
    <xf numFmtId="167" fontId="4" fillId="2" borderId="0" xfId="1" applyNumberFormat="1" applyFont="1" applyFill="1" applyProtection="1"/>
    <xf numFmtId="167" fontId="5" fillId="2" borderId="0" xfId="0" applyNumberFormat="1" applyFont="1" applyFill="1" applyProtection="1"/>
    <xf numFmtId="167" fontId="5" fillId="2" borderId="0" xfId="1" applyNumberFormat="1" applyFont="1" applyFill="1" applyProtection="1"/>
    <xf numFmtId="167" fontId="4" fillId="2" borderId="0" xfId="0" applyNumberFormat="1" applyFont="1" applyFill="1" applyProtection="1"/>
    <xf numFmtId="165" fontId="5" fillId="0" borderId="0" xfId="0" applyNumberFormat="1" applyFont="1" applyFill="1" applyProtection="1"/>
    <xf numFmtId="167" fontId="4" fillId="2" borderId="0" xfId="1" applyNumberFormat="1" applyFont="1" applyFill="1" applyBorder="1" applyProtection="1"/>
    <xf numFmtId="167" fontId="5" fillId="2" borderId="0" xfId="1" applyNumberFormat="1" applyFont="1" applyFill="1" applyBorder="1" applyProtection="1"/>
    <xf numFmtId="166" fontId="4" fillId="2" borderId="3" xfId="2" applyNumberFormat="1" applyFont="1" applyFill="1" applyBorder="1" applyProtection="1"/>
    <xf numFmtId="166" fontId="5" fillId="2" borderId="3" xfId="2" applyNumberFormat="1" applyFont="1" applyFill="1" applyBorder="1" applyProtection="1"/>
    <xf numFmtId="168" fontId="4" fillId="2" borderId="3" xfId="1" applyNumberFormat="1" applyFont="1" applyFill="1" applyBorder="1" applyProtection="1"/>
    <xf numFmtId="169" fontId="4" fillId="2" borderId="0" xfId="0" applyNumberFormat="1" applyFont="1" applyFill="1" applyProtection="1"/>
    <xf numFmtId="168" fontId="5" fillId="2" borderId="3" xfId="1" applyNumberFormat="1" applyFont="1" applyFill="1" applyBorder="1" applyProtection="1"/>
    <xf numFmtId="7" fontId="4" fillId="2" borderId="0" xfId="0" applyNumberFormat="1" applyFont="1" applyFill="1" applyProtection="1"/>
    <xf numFmtId="7" fontId="5" fillId="2" borderId="0" xfId="0" applyNumberFormat="1" applyFont="1" applyFill="1" applyProtection="1"/>
    <xf numFmtId="165" fontId="4" fillId="2" borderId="0" xfId="0" quotePrefix="1" applyNumberFormat="1" applyFont="1" applyFill="1" applyAlignment="1" applyProtection="1">
      <alignment horizontal="left"/>
    </xf>
    <xf numFmtId="165" fontId="5" fillId="2" borderId="0" xfId="0" applyNumberFormat="1" applyFont="1" applyFill="1" applyBorder="1" applyAlignment="1" applyProtection="1">
      <alignment horizontal="left"/>
    </xf>
    <xf numFmtId="9" fontId="5" fillId="2" borderId="0" xfId="3" applyFont="1" applyFill="1" applyBorder="1" applyProtection="1"/>
    <xf numFmtId="7" fontId="5" fillId="2" borderId="0" xfId="0" applyNumberFormat="1" applyFont="1" applyFill="1" applyBorder="1" applyProtection="1"/>
    <xf numFmtId="170" fontId="4" fillId="2" borderId="0" xfId="0" applyNumberFormat="1" applyFont="1" applyFill="1" applyProtection="1"/>
    <xf numFmtId="170" fontId="5" fillId="2" borderId="0" xfId="0" applyNumberFormat="1" applyFont="1" applyFill="1" applyProtection="1"/>
    <xf numFmtId="9" fontId="5" fillId="2" borderId="0" xfId="0" applyNumberFormat="1" applyFont="1" applyFill="1" applyProtection="1"/>
    <xf numFmtId="171" fontId="4" fillId="2" borderId="0" xfId="0" applyNumberFormat="1" applyFont="1" applyFill="1" applyProtection="1"/>
    <xf numFmtId="37" fontId="5" fillId="2" borderId="0" xfId="0" applyNumberFormat="1" applyFont="1" applyFill="1"/>
    <xf numFmtId="164" fontId="7" fillId="2" borderId="0" xfId="4" applyFont="1" applyFill="1"/>
    <xf numFmtId="164" fontId="5" fillId="2" borderId="0" xfId="7" applyFont="1" applyFill="1"/>
    <xf numFmtId="164" fontId="8" fillId="2" borderId="0" xfId="5" applyFont="1" applyFill="1"/>
    <xf numFmtId="164" fontId="8" fillId="2" borderId="0" xfId="0" applyFont="1" applyFill="1"/>
    <xf numFmtId="164" fontId="8" fillId="2" borderId="0" xfId="5" applyFont="1" applyFill="1" applyBorder="1"/>
    <xf numFmtId="164" fontId="8" fillId="3" borderId="0" xfId="5" applyFont="1" applyFill="1"/>
    <xf numFmtId="164" fontId="8" fillId="2" borderId="0" xfId="5" applyFont="1" applyFill="1" applyAlignment="1">
      <alignment horizontal="left"/>
    </xf>
    <xf numFmtId="164" fontId="8" fillId="2" borderId="0" xfId="5" applyFont="1" applyFill="1" applyAlignment="1">
      <alignment horizontal="right"/>
    </xf>
    <xf numFmtId="0" fontId="8" fillId="2" borderId="0" xfId="10" applyFont="1" applyFill="1"/>
    <xf numFmtId="164" fontId="8" fillId="3" borderId="0" xfId="11" applyFont="1" applyFill="1"/>
    <xf numFmtId="0" fontId="8" fillId="2" borderId="0" xfId="10" applyFont="1" applyFill="1" applyAlignment="1"/>
    <xf numFmtId="41" fontId="8" fillId="2" borderId="0" xfId="10" applyNumberFormat="1" applyFont="1" applyFill="1"/>
    <xf numFmtId="164" fontId="11" fillId="2" borderId="0" xfId="13" applyFont="1" applyFill="1"/>
    <xf numFmtId="164" fontId="11" fillId="2" borderId="0" xfId="13" applyFont="1" applyFill="1" applyBorder="1"/>
    <xf numFmtId="164" fontId="8" fillId="2" borderId="0" xfId="5" quotePrefix="1" applyFont="1" applyFill="1" applyBorder="1" applyAlignment="1">
      <alignment horizontal="left"/>
    </xf>
    <xf numFmtId="39" fontId="8" fillId="3" borderId="0" xfId="5" applyNumberFormat="1" applyFont="1" applyFill="1"/>
    <xf numFmtId="169" fontId="8" fillId="2" borderId="0" xfId="3" applyNumberFormat="1" applyFont="1" applyFill="1"/>
    <xf numFmtId="7" fontId="4" fillId="2" borderId="0" xfId="0" applyNumberFormat="1" applyFont="1" applyFill="1" applyBorder="1" applyProtection="1"/>
    <xf numFmtId="164" fontId="11" fillId="2" borderId="0" xfId="13" applyFont="1" applyFill="1" applyAlignment="1"/>
    <xf numFmtId="0" fontId="4" fillId="2" borderId="1" xfId="0" quotePrefix="1" applyNumberFormat="1" applyFont="1" applyFill="1" applyBorder="1" applyAlignment="1" applyProtection="1">
      <alignment horizontal="center" wrapText="1"/>
    </xf>
    <xf numFmtId="0" fontId="4" fillId="2" borderId="0" xfId="5" applyNumberFormat="1" applyFont="1" applyFill="1"/>
    <xf numFmtId="44" fontId="5" fillId="2" borderId="0" xfId="2" applyFont="1" applyFill="1" applyBorder="1" applyProtection="1"/>
    <xf numFmtId="44" fontId="4" fillId="2" borderId="0" xfId="2" applyFont="1" applyFill="1" applyBorder="1" applyProtection="1"/>
    <xf numFmtId="37" fontId="4" fillId="2" borderId="0" xfId="0" applyNumberFormat="1" applyFont="1" applyFill="1"/>
    <xf numFmtId="164" fontId="5" fillId="2" borderId="0" xfId="5" quotePrefix="1" applyFont="1" applyFill="1" applyBorder="1" applyAlignment="1">
      <alignment horizontal="left"/>
    </xf>
    <xf numFmtId="164" fontId="5" fillId="3" borderId="0" xfId="11" applyFont="1" applyFill="1"/>
    <xf numFmtId="41" fontId="5" fillId="2" borderId="2" xfId="0" applyNumberFormat="1" applyFont="1" applyFill="1" applyBorder="1" applyProtection="1"/>
    <xf numFmtId="164" fontId="5" fillId="3" borderId="0" xfId="11" applyFont="1" applyFill="1" applyAlignment="1">
      <alignment wrapText="1"/>
    </xf>
    <xf numFmtId="164" fontId="5" fillId="2" borderId="0" xfId="5" applyFont="1" applyFill="1" applyAlignment="1"/>
    <xf numFmtId="164" fontId="5" fillId="2" borderId="0" xfId="5" quotePrefix="1" applyFont="1" applyFill="1" applyBorder="1" applyAlignment="1"/>
    <xf numFmtId="165" fontId="5" fillId="2" borderId="0" xfId="0" applyNumberFormat="1" applyFont="1" applyFill="1" applyBorder="1" applyProtection="1"/>
    <xf numFmtId="166" fontId="4" fillId="2" borderId="0" xfId="2" applyNumberFormat="1" applyFont="1" applyFill="1" applyBorder="1" applyProtection="1"/>
    <xf numFmtId="166" fontId="5" fillId="2" borderId="0" xfId="2" applyNumberFormat="1" applyFont="1" applyFill="1" applyBorder="1" applyProtection="1"/>
    <xf numFmtId="5" fontId="5" fillId="2" borderId="0" xfId="0" applyNumberFormat="1" applyFont="1" applyFill="1" applyBorder="1" applyProtection="1"/>
    <xf numFmtId="170" fontId="4" fillId="2" borderId="0" xfId="0" applyNumberFormat="1" applyFont="1" applyFill="1" applyBorder="1" applyProtection="1"/>
    <xf numFmtId="170" fontId="5" fillId="2" borderId="0" xfId="0" applyNumberFormat="1" applyFont="1" applyFill="1" applyBorder="1" applyProtection="1"/>
    <xf numFmtId="171" fontId="4" fillId="2" borderId="0" xfId="0" applyNumberFormat="1" applyFont="1" applyFill="1" applyBorder="1" applyProtection="1"/>
    <xf numFmtId="164" fontId="5" fillId="2" borderId="0" xfId="0" applyFont="1" applyFill="1" applyBorder="1"/>
    <xf numFmtId="0" fontId="5" fillId="2" borderId="0" xfId="10" applyFont="1" applyFill="1" applyAlignment="1"/>
    <xf numFmtId="164" fontId="5" fillId="2" borderId="0" xfId="5" quotePrefix="1" applyFont="1" applyFill="1" applyBorder="1" applyAlignment="1">
      <alignment horizontal="left" wrapText="1"/>
    </xf>
    <xf numFmtId="41" fontId="4" fillId="2" borderId="2" xfId="0" applyNumberFormat="1" applyFont="1" applyFill="1" applyBorder="1" applyProtection="1"/>
    <xf numFmtId="164" fontId="4" fillId="2" borderId="0" xfId="8" applyFont="1" applyFill="1"/>
    <xf numFmtId="164" fontId="5" fillId="2" borderId="0" xfId="8" applyFont="1" applyFill="1" applyAlignment="1">
      <alignment horizontal="left"/>
    </xf>
    <xf numFmtId="164" fontId="5" fillId="2" borderId="0" xfId="8" applyFont="1" applyFill="1"/>
    <xf numFmtId="165" fontId="5" fillId="2" borderId="0" xfId="0" applyNumberFormat="1" applyFont="1" applyFill="1" applyAlignment="1" applyProtection="1">
      <alignment horizontal="right"/>
    </xf>
    <xf numFmtId="164" fontId="5" fillId="2" borderId="0" xfId="0" applyFont="1" applyFill="1" applyAlignment="1">
      <alignment horizontal="right"/>
    </xf>
    <xf numFmtId="164" fontId="5" fillId="2" borderId="0" xfId="0" applyFont="1" applyFill="1" applyAlignment="1">
      <alignment horizontal="left"/>
    </xf>
    <xf numFmtId="164" fontId="4" fillId="2" borderId="0" xfId="0" applyFont="1" applyFill="1" applyAlignment="1"/>
    <xf numFmtId="0" fontId="4" fillId="2" borderId="0" xfId="6" applyFont="1" applyFill="1" applyBorder="1" applyAlignment="1" applyProtection="1">
      <alignment vertical="top"/>
      <protection locked="0"/>
    </xf>
    <xf numFmtId="0" fontId="4" fillId="2" borderId="0" xfId="6" applyFont="1" applyFill="1" applyBorder="1" applyAlignment="1" applyProtection="1">
      <alignment horizontal="right" vertical="top"/>
      <protection locked="0"/>
    </xf>
    <xf numFmtId="164" fontId="4" fillId="2" borderId="0" xfId="0" applyFont="1" applyFill="1" applyBorder="1" applyAlignment="1">
      <alignment horizontal="left"/>
    </xf>
    <xf numFmtId="49" fontId="4" fillId="2" borderId="0" xfId="0" quotePrefix="1" applyNumberFormat="1" applyFont="1" applyFill="1" applyAlignment="1" applyProtection="1">
      <alignment horizontal="center"/>
    </xf>
    <xf numFmtId="164" fontId="4" fillId="2" borderId="0" xfId="0" applyFont="1" applyFill="1" applyAlignment="1">
      <alignment horizontal="left"/>
    </xf>
    <xf numFmtId="164" fontId="4" fillId="2" borderId="0" xfId="0" applyFont="1" applyFill="1" applyProtection="1">
      <protection locked="0"/>
    </xf>
    <xf numFmtId="164" fontId="4" fillId="2" borderId="0" xfId="0" applyFont="1" applyFill="1" applyAlignment="1" applyProtection="1">
      <alignment horizontal="left"/>
      <protection locked="0"/>
    </xf>
    <xf numFmtId="164" fontId="5" fillId="2" borderId="0" xfId="0" applyFont="1" applyFill="1" applyProtection="1">
      <protection locked="0"/>
    </xf>
    <xf numFmtId="164" fontId="5" fillId="2" borderId="0" xfId="0" applyFont="1" applyFill="1" applyBorder="1" applyAlignment="1">
      <alignment horizontal="left"/>
    </xf>
    <xf numFmtId="41" fontId="4" fillId="2" borderId="0" xfId="0" applyNumberFormat="1" applyFont="1" applyFill="1" applyBorder="1" applyAlignment="1" applyProtection="1">
      <alignment horizontal="left"/>
    </xf>
    <xf numFmtId="41" fontId="5" fillId="2" borderId="0" xfId="0" applyNumberFormat="1" applyFont="1" applyFill="1" applyBorder="1" applyProtection="1"/>
    <xf numFmtId="0" fontId="5" fillId="2" borderId="0" xfId="1" applyNumberFormat="1" applyFont="1" applyFill="1" applyAlignment="1" applyProtection="1">
      <alignment horizontal="left"/>
    </xf>
    <xf numFmtId="41" fontId="4" fillId="2" borderId="0" xfId="0" applyNumberFormat="1" applyFont="1" applyFill="1" applyBorder="1" applyProtection="1"/>
    <xf numFmtId="41" fontId="4" fillId="2" borderId="0" xfId="0" applyNumberFormat="1" applyFont="1" applyFill="1" applyAlignment="1" applyProtection="1">
      <alignment horizontal="left"/>
    </xf>
    <xf numFmtId="166" fontId="4" fillId="2" borderId="5" xfId="2" applyNumberFormat="1" applyFont="1" applyFill="1" applyBorder="1" applyAlignment="1" applyProtection="1">
      <alignment horizontal="right"/>
    </xf>
    <xf numFmtId="172" fontId="4" fillId="2" borderId="0" xfId="2" quotePrefix="1" applyNumberFormat="1" applyFont="1" applyFill="1" applyAlignment="1" applyProtection="1">
      <alignment horizontal="left"/>
    </xf>
    <xf numFmtId="166" fontId="5" fillId="2" borderId="5" xfId="2" applyNumberFormat="1" applyFont="1" applyFill="1" applyBorder="1" applyAlignment="1" applyProtection="1">
      <alignment horizontal="right"/>
    </xf>
    <xf numFmtId="164" fontId="4" fillId="2" borderId="0" xfId="0" applyFont="1" applyFill="1"/>
    <xf numFmtId="41" fontId="4" fillId="2" borderId="0" xfId="0" applyNumberFormat="1" applyFont="1" applyFill="1" applyProtection="1"/>
    <xf numFmtId="41" fontId="5" fillId="2" borderId="0" xfId="0" applyNumberFormat="1" applyFont="1" applyFill="1" applyProtection="1"/>
    <xf numFmtId="167" fontId="5" fillId="2" borderId="0" xfId="1" applyNumberFormat="1" applyFont="1" applyFill="1" applyAlignment="1" applyProtection="1">
      <alignment horizontal="right"/>
    </xf>
    <xf numFmtId="167" fontId="5" fillId="2" borderId="0" xfId="1" applyNumberFormat="1" applyFont="1" applyFill="1" applyAlignment="1" applyProtection="1">
      <alignment horizontal="left"/>
    </xf>
    <xf numFmtId="0" fontId="4" fillId="2" borderId="0" xfId="6" applyFont="1" applyFill="1" applyAlignment="1">
      <alignment horizontal="left"/>
    </xf>
    <xf numFmtId="167" fontId="4" fillId="2" borderId="0" xfId="1" applyNumberFormat="1" applyFont="1" applyFill="1" applyBorder="1" applyAlignment="1" applyProtection="1">
      <alignment horizontal="right"/>
    </xf>
    <xf numFmtId="167" fontId="4" fillId="2" borderId="0" xfId="1" applyNumberFormat="1" applyFont="1" applyFill="1" applyBorder="1" applyAlignment="1" applyProtection="1">
      <alignment horizontal="left"/>
    </xf>
    <xf numFmtId="167" fontId="5" fillId="2" borderId="0" xfId="1" applyNumberFormat="1" applyFont="1" applyFill="1" applyBorder="1" applyAlignment="1" applyProtection="1">
      <alignment horizontal="right"/>
    </xf>
    <xf numFmtId="172" fontId="4" fillId="2" borderId="0" xfId="2" applyNumberFormat="1" applyFont="1" applyFill="1" applyAlignment="1" applyProtection="1">
      <alignment horizontal="left"/>
    </xf>
    <xf numFmtId="164" fontId="5" fillId="3" borderId="0" xfId="0" applyFont="1" applyFill="1" applyAlignment="1"/>
    <xf numFmtId="164" fontId="5" fillId="3" borderId="0" xfId="5" applyFont="1" applyFill="1"/>
    <xf numFmtId="172" fontId="5" fillId="2" borderId="0" xfId="2" applyNumberFormat="1" applyFont="1" applyFill="1" applyBorder="1" applyAlignment="1" applyProtection="1">
      <alignment horizontal="left"/>
    </xf>
    <xf numFmtId="172" fontId="5" fillId="2" borderId="0" xfId="2" applyNumberFormat="1" applyFont="1" applyFill="1" applyBorder="1" applyAlignment="1" applyProtection="1">
      <alignment horizontal="right"/>
    </xf>
    <xf numFmtId="37" fontId="5" fillId="2" borderId="0" xfId="5" applyNumberFormat="1" applyFont="1" applyFill="1" applyBorder="1" applyAlignment="1">
      <alignment horizontal="left"/>
    </xf>
    <xf numFmtId="167" fontId="4" fillId="2" borderId="0" xfId="1" applyNumberFormat="1" applyFont="1" applyFill="1" applyBorder="1" applyAlignment="1">
      <alignment horizontal="right" vertical="top"/>
    </xf>
    <xf numFmtId="37" fontId="5" fillId="2" borderId="0" xfId="5" applyNumberFormat="1" applyFont="1" applyFill="1" applyBorder="1" applyAlignment="1">
      <alignment horizontal="right"/>
    </xf>
    <xf numFmtId="167" fontId="5" fillId="2" borderId="0" xfId="1" applyNumberFormat="1" applyFont="1" applyFill="1" applyBorder="1" applyAlignment="1">
      <alignment horizontal="right" vertical="top"/>
    </xf>
    <xf numFmtId="164" fontId="4" fillId="3" borderId="0" xfId="0" applyFont="1" applyFill="1" applyAlignment="1"/>
    <xf numFmtId="167" fontId="4" fillId="2" borderId="6" xfId="1" applyNumberFormat="1" applyFont="1" applyFill="1" applyBorder="1" applyAlignment="1">
      <alignment horizontal="right" vertical="top"/>
    </xf>
    <xf numFmtId="167" fontId="5" fillId="2" borderId="6" xfId="1" applyNumberFormat="1" applyFont="1" applyFill="1" applyBorder="1" applyAlignment="1">
      <alignment horizontal="right" vertical="top"/>
    </xf>
    <xf numFmtId="172" fontId="4" fillId="2" borderId="0" xfId="2" applyNumberFormat="1" applyFont="1" applyFill="1" applyBorder="1" applyProtection="1"/>
    <xf numFmtId="172" fontId="5" fillId="2" borderId="0" xfId="2" applyNumberFormat="1" applyFont="1" applyFill="1" applyBorder="1" applyProtection="1"/>
    <xf numFmtId="5" fontId="5" fillId="2" borderId="0" xfId="0" applyNumberFormat="1" applyFont="1" applyFill="1" applyAlignment="1" applyProtection="1">
      <alignment horizontal="right"/>
    </xf>
    <xf numFmtId="5" fontId="5" fillId="2" borderId="0" xfId="0" applyNumberFormat="1" applyFont="1" applyFill="1" applyAlignment="1" applyProtection="1">
      <alignment horizontal="left"/>
    </xf>
    <xf numFmtId="41" fontId="4" fillId="2" borderId="0" xfId="0" applyNumberFormat="1" applyFont="1" applyFill="1" applyAlignment="1" applyProtection="1">
      <alignment horizontal="right"/>
    </xf>
    <xf numFmtId="168" fontId="4" fillId="2" borderId="0" xfId="1" applyNumberFormat="1" applyFont="1" applyFill="1" applyAlignment="1">
      <alignment horizontal="right"/>
    </xf>
    <xf numFmtId="173" fontId="4" fillId="2" borderId="0" xfId="0" applyNumberFormat="1" applyFont="1" applyFill="1" applyAlignment="1" applyProtection="1">
      <alignment horizontal="left"/>
    </xf>
    <xf numFmtId="168" fontId="5" fillId="2" borderId="0" xfId="1" applyNumberFormat="1" applyFont="1" applyFill="1" applyAlignment="1">
      <alignment horizontal="right"/>
    </xf>
    <xf numFmtId="173" fontId="5" fillId="2" borderId="0" xfId="0" applyNumberFormat="1" applyFont="1" applyFill="1" applyAlignment="1" applyProtection="1">
      <alignment horizontal="right"/>
    </xf>
    <xf numFmtId="173" fontId="5" fillId="2" borderId="0" xfId="0" applyNumberFormat="1" applyFont="1" applyFill="1" applyAlignment="1" applyProtection="1">
      <alignment horizontal="left"/>
    </xf>
    <xf numFmtId="37" fontId="4" fillId="2" borderId="0" xfId="0" applyNumberFormat="1" applyFont="1" applyFill="1" applyAlignment="1" applyProtection="1">
      <alignment horizontal="left"/>
    </xf>
    <xf numFmtId="165" fontId="4" fillId="2" borderId="0" xfId="9" applyNumberFormat="1" applyFont="1" applyFill="1" applyAlignment="1" applyProtection="1">
      <alignment horizontal="left"/>
    </xf>
    <xf numFmtId="41" fontId="4" fillId="2" borderId="0" xfId="9" applyNumberFormat="1" applyFont="1" applyFill="1" applyBorder="1" applyAlignment="1" applyProtection="1">
      <alignment horizontal="center"/>
    </xf>
    <xf numFmtId="165" fontId="5" fillId="2" borderId="0" xfId="9" applyNumberFormat="1" applyFont="1" applyFill="1" applyProtection="1"/>
    <xf numFmtId="165" fontId="5" fillId="2" borderId="0" xfId="9" applyNumberFormat="1" applyFont="1" applyFill="1" applyAlignment="1" applyProtection="1">
      <alignment horizontal="center"/>
    </xf>
    <xf numFmtId="165" fontId="4" fillId="2" borderId="0" xfId="9" applyNumberFormat="1" applyFont="1" applyFill="1" applyBorder="1" applyProtection="1"/>
    <xf numFmtId="16" fontId="5" fillId="2" borderId="0" xfId="6" quotePrefix="1" applyNumberFormat="1" applyFont="1" applyFill="1" applyBorder="1" applyAlignment="1" applyProtection="1">
      <alignment horizontal="center" vertical="top"/>
      <protection locked="0"/>
    </xf>
    <xf numFmtId="165" fontId="4" fillId="2" borderId="0" xfId="9" applyNumberFormat="1" applyFont="1" applyFill="1" applyProtection="1"/>
    <xf numFmtId="165" fontId="4" fillId="2" borderId="1" xfId="9" applyNumberFormat="1" applyFont="1" applyFill="1" applyBorder="1" applyAlignment="1" applyProtection="1">
      <alignment horizontal="center" vertical="center" wrapText="1"/>
    </xf>
    <xf numFmtId="171" fontId="5" fillId="2" borderId="0" xfId="9" quotePrefix="1" applyNumberFormat="1" applyFont="1" applyFill="1" applyBorder="1" applyProtection="1"/>
    <xf numFmtId="165" fontId="5" fillId="2" borderId="0" xfId="9" applyNumberFormat="1" applyFont="1" applyFill="1" applyAlignment="1" applyProtection="1">
      <alignment horizontal="left"/>
    </xf>
    <xf numFmtId="171" fontId="5" fillId="2" borderId="0" xfId="9" applyNumberFormat="1" applyFont="1" applyFill="1" applyBorder="1" applyProtection="1"/>
    <xf numFmtId="41" fontId="5" fillId="2" borderId="0" xfId="1" applyNumberFormat="1" applyFont="1" applyFill="1" applyProtection="1"/>
    <xf numFmtId="167" fontId="4" fillId="0" borderId="2" xfId="1" applyNumberFormat="1" applyFont="1" applyFill="1" applyBorder="1" applyProtection="1"/>
    <xf numFmtId="41" fontId="5" fillId="2" borderId="2" xfId="1" applyNumberFormat="1" applyFont="1" applyFill="1" applyBorder="1" applyProtection="1"/>
    <xf numFmtId="165" fontId="5" fillId="2" borderId="0" xfId="9" applyNumberFormat="1" applyFont="1" applyFill="1" applyAlignment="1" applyProtection="1">
      <alignment horizontal="left" indent="1"/>
    </xf>
    <xf numFmtId="171" fontId="4" fillId="2" borderId="0" xfId="9" applyNumberFormat="1" applyFont="1" applyFill="1" applyProtection="1"/>
    <xf numFmtId="171" fontId="5" fillId="2" borderId="0" xfId="9" applyNumberFormat="1" applyFont="1" applyFill="1" applyProtection="1"/>
    <xf numFmtId="41" fontId="5" fillId="2" borderId="0" xfId="1" applyNumberFormat="1" applyFont="1" applyFill="1" applyBorder="1" applyProtection="1"/>
    <xf numFmtId="167" fontId="4" fillId="0" borderId="0" xfId="1" applyNumberFormat="1" applyFont="1" applyFill="1" applyBorder="1" applyProtection="1"/>
    <xf numFmtId="41" fontId="4" fillId="2" borderId="0" xfId="9" applyNumberFormat="1" applyFont="1" applyFill="1" applyBorder="1" applyAlignment="1">
      <alignment horizontal="center"/>
    </xf>
    <xf numFmtId="42" fontId="4" fillId="2" borderId="0" xfId="2" applyNumberFormat="1" applyFont="1" applyFill="1" applyBorder="1" applyAlignment="1" applyProtection="1">
      <alignment horizontal="center"/>
    </xf>
    <xf numFmtId="5" fontId="4" fillId="2" borderId="0" xfId="9" applyNumberFormat="1" applyFont="1" applyFill="1" applyProtection="1"/>
    <xf numFmtId="5" fontId="5" fillId="2" borderId="0" xfId="9" applyNumberFormat="1" applyFont="1" applyFill="1" applyProtection="1"/>
    <xf numFmtId="41" fontId="5" fillId="2" borderId="0" xfId="9" applyNumberFormat="1" applyFont="1" applyFill="1" applyBorder="1" applyAlignment="1">
      <alignment horizontal="center"/>
    </xf>
    <xf numFmtId="171" fontId="4" fillId="2" borderId="0" xfId="9" applyNumberFormat="1" applyFont="1" applyFill="1"/>
    <xf numFmtId="171" fontId="5" fillId="2" borderId="0" xfId="9" applyNumberFormat="1" applyFont="1" applyFill="1"/>
    <xf numFmtId="41" fontId="4" fillId="2" borderId="0" xfId="1" applyNumberFormat="1" applyFont="1" applyFill="1" applyProtection="1"/>
    <xf numFmtId="41" fontId="5" fillId="2" borderId="2" xfId="1" applyNumberFormat="1" applyFont="1" applyFill="1" applyBorder="1" applyAlignment="1" applyProtection="1">
      <alignment horizontal="right"/>
    </xf>
    <xf numFmtId="167" fontId="4" fillId="2" borderId="6" xfId="1" applyNumberFormat="1" applyFont="1" applyFill="1" applyBorder="1" applyProtection="1"/>
    <xf numFmtId="165" fontId="4" fillId="3" borderId="0" xfId="9" applyNumberFormat="1" applyFont="1" applyFill="1" applyAlignment="1" applyProtection="1">
      <alignment horizontal="left"/>
    </xf>
    <xf numFmtId="165" fontId="4" fillId="3" borderId="0" xfId="9" applyNumberFormat="1" applyFont="1" applyFill="1" applyProtection="1"/>
    <xf numFmtId="165" fontId="5" fillId="3" borderId="0" xfId="9" applyNumberFormat="1" applyFont="1" applyFill="1" applyProtection="1"/>
    <xf numFmtId="166" fontId="4" fillId="3" borderId="0" xfId="9" applyNumberFormat="1" applyFont="1" applyFill="1" applyProtection="1"/>
    <xf numFmtId="37" fontId="5" fillId="3" borderId="0" xfId="9" applyNumberFormat="1" applyFont="1" applyFill="1" applyProtection="1"/>
    <xf numFmtId="166" fontId="5" fillId="3" borderId="0" xfId="9" applyNumberFormat="1" applyFont="1" applyFill="1" applyProtection="1"/>
    <xf numFmtId="165" fontId="5" fillId="3" borderId="0" xfId="9" applyNumberFormat="1" applyFont="1" applyFill="1" applyAlignment="1" applyProtection="1">
      <alignment horizontal="left"/>
    </xf>
    <xf numFmtId="42" fontId="4" fillId="2" borderId="0" xfId="2" applyNumberFormat="1" applyFont="1" applyFill="1" applyProtection="1"/>
    <xf numFmtId="42" fontId="5" fillId="3" borderId="0" xfId="2" applyNumberFormat="1" applyFont="1" applyFill="1" applyProtection="1"/>
    <xf numFmtId="5" fontId="5" fillId="3" borderId="0" xfId="9" applyNumberFormat="1" applyFont="1" applyFill="1" applyProtection="1"/>
    <xf numFmtId="165" fontId="5" fillId="3" borderId="0" xfId="12" applyNumberFormat="1" applyFont="1" applyFill="1" applyAlignment="1" applyProtection="1">
      <alignment horizontal="left" indent="1"/>
    </xf>
    <xf numFmtId="41" fontId="5" fillId="3" borderId="0" xfId="1" applyNumberFormat="1" applyFont="1" applyFill="1" applyProtection="1"/>
    <xf numFmtId="165" fontId="5" fillId="3" borderId="0" xfId="9" applyNumberFormat="1" applyFont="1" applyFill="1" applyAlignment="1" applyProtection="1">
      <alignment horizontal="left" indent="1"/>
    </xf>
    <xf numFmtId="41" fontId="4" fillId="2" borderId="2" xfId="1" applyNumberFormat="1" applyFont="1" applyFill="1" applyBorder="1" applyProtection="1"/>
    <xf numFmtId="165" fontId="5" fillId="3" borderId="0" xfId="9" applyNumberFormat="1" applyFont="1" applyFill="1" applyAlignment="1" applyProtection="1">
      <alignment wrapText="1"/>
    </xf>
    <xf numFmtId="41" fontId="4" fillId="2" borderId="2" xfId="1" applyNumberFormat="1" applyFont="1" applyFill="1" applyBorder="1"/>
    <xf numFmtId="41" fontId="5" fillId="3" borderId="0" xfId="1" applyNumberFormat="1" applyFont="1" applyFill="1"/>
    <xf numFmtId="41" fontId="5" fillId="2" borderId="2" xfId="1" applyNumberFormat="1" applyFont="1" applyFill="1" applyBorder="1"/>
    <xf numFmtId="41" fontId="4" fillId="2" borderId="0" xfId="1" applyNumberFormat="1" applyFont="1" applyFill="1"/>
    <xf numFmtId="41" fontId="5" fillId="2" borderId="0" xfId="1" applyNumberFormat="1" applyFont="1" applyFill="1"/>
    <xf numFmtId="41" fontId="4" fillId="2" borderId="0" xfId="1" applyNumberFormat="1" applyFont="1" applyFill="1" applyBorder="1" applyProtection="1"/>
    <xf numFmtId="41" fontId="5" fillId="3" borderId="0" xfId="1" applyNumberFormat="1" applyFont="1" applyFill="1" applyBorder="1" applyProtection="1"/>
    <xf numFmtId="0" fontId="5" fillId="3" borderId="0" xfId="10" applyFont="1" applyFill="1" applyAlignment="1">
      <alignment horizontal="left"/>
    </xf>
    <xf numFmtId="41" fontId="4" fillId="2" borderId="7" xfId="1" applyNumberFormat="1" applyFont="1" applyFill="1" applyBorder="1" applyProtection="1"/>
    <xf numFmtId="41" fontId="5" fillId="2" borderId="7" xfId="1" applyNumberFormat="1" applyFont="1" applyFill="1" applyBorder="1" applyProtection="1"/>
    <xf numFmtId="42" fontId="4" fillId="2" borderId="3" xfId="2" applyNumberFormat="1" applyFont="1" applyFill="1" applyBorder="1" applyProtection="1"/>
    <xf numFmtId="42" fontId="5" fillId="2" borderId="3" xfId="2" applyNumberFormat="1" applyFont="1" applyFill="1" applyBorder="1" applyProtection="1"/>
    <xf numFmtId="165" fontId="5" fillId="3" borderId="0" xfId="12" applyNumberFormat="1" applyFont="1" applyFill="1" applyAlignment="1" applyProtection="1">
      <alignment horizontal="left" wrapText="1" indent="1"/>
    </xf>
    <xf numFmtId="0" fontId="5" fillId="2" borderId="0" xfId="10" applyFont="1" applyFill="1" applyAlignment="1">
      <alignment horizontal="centerContinuous"/>
    </xf>
    <xf numFmtId="0" fontId="4" fillId="2" borderId="0" xfId="10" applyFont="1" applyFill="1" applyAlignment="1">
      <alignment horizontal="centerContinuous"/>
    </xf>
    <xf numFmtId="0" fontId="5" fillId="2" borderId="0" xfId="10" applyFont="1" applyFill="1"/>
    <xf numFmtId="174" fontId="4" fillId="2" borderId="0" xfId="10" applyNumberFormat="1" applyFont="1" applyFill="1" applyBorder="1" applyAlignment="1">
      <alignment horizontal="centerContinuous"/>
    </xf>
    <xf numFmtId="0" fontId="4" fillId="2" borderId="0" xfId="10" applyFont="1" applyFill="1" applyBorder="1" applyAlignment="1" applyProtection="1">
      <alignment horizontal="centerContinuous"/>
      <protection locked="0"/>
    </xf>
    <xf numFmtId="0" fontId="4" fillId="2" borderId="0" xfId="10" applyFont="1" applyFill="1" applyBorder="1" applyAlignment="1">
      <alignment horizontal="centerContinuous"/>
    </xf>
    <xf numFmtId="0" fontId="4" fillId="2" borderId="0" xfId="10" applyFont="1" applyFill="1"/>
    <xf numFmtId="0" fontId="4" fillId="2" borderId="0" xfId="10" applyFont="1" applyFill="1" applyBorder="1" applyAlignment="1">
      <alignment horizontal="center"/>
    </xf>
    <xf numFmtId="0" fontId="4" fillId="2" borderId="0" xfId="10" applyFont="1" applyFill="1" applyBorder="1"/>
    <xf numFmtId="0" fontId="4" fillId="2" borderId="0" xfId="10" applyFont="1" applyFill="1" applyAlignment="1">
      <alignment horizontal="center"/>
    </xf>
    <xf numFmtId="0" fontId="4" fillId="2" borderId="0" xfId="10" quotePrefix="1" applyFont="1" applyFill="1"/>
    <xf numFmtId="0" fontId="4" fillId="2" borderId="1" xfId="10" applyFont="1" applyFill="1" applyBorder="1" applyAlignment="1">
      <alignment horizontal="center"/>
    </xf>
    <xf numFmtId="0" fontId="4" fillId="2" borderId="8" xfId="10" applyFont="1" applyFill="1" applyBorder="1"/>
    <xf numFmtId="166" fontId="4" fillId="2" borderId="0" xfId="2" applyNumberFormat="1" applyFont="1" applyFill="1" applyAlignment="1" applyProtection="1">
      <protection locked="0"/>
    </xf>
    <xf numFmtId="41" fontId="4" fillId="2" borderId="0" xfId="10" applyNumberFormat="1" applyFont="1" applyFill="1" applyProtection="1"/>
    <xf numFmtId="41" fontId="4" fillId="2" borderId="0" xfId="10" applyNumberFormat="1" applyFont="1" applyFill="1" applyProtection="1">
      <protection locked="0"/>
    </xf>
    <xf numFmtId="167" fontId="4" fillId="2" borderId="0" xfId="1" applyNumberFormat="1" applyFont="1" applyFill="1"/>
    <xf numFmtId="41" fontId="5" fillId="2" borderId="0" xfId="10" applyNumberFormat="1" applyFont="1" applyFill="1" applyProtection="1"/>
    <xf numFmtId="167" fontId="5" fillId="2" borderId="0" xfId="1" applyNumberFormat="1" applyFont="1" applyFill="1"/>
    <xf numFmtId="0" fontId="5" fillId="2" borderId="0" xfId="10" applyFont="1" applyFill="1" applyAlignment="1">
      <alignment horizontal="left"/>
    </xf>
    <xf numFmtId="41" fontId="5" fillId="2" borderId="0" xfId="10" applyNumberFormat="1" applyFont="1" applyFill="1" applyProtection="1">
      <protection locked="0"/>
    </xf>
    <xf numFmtId="37" fontId="5" fillId="2" borderId="0" xfId="10" applyNumberFormat="1" applyFont="1" applyFill="1" applyProtection="1">
      <protection locked="0"/>
    </xf>
    <xf numFmtId="0" fontId="5" fillId="2" borderId="0" xfId="10" applyFont="1" applyFill="1" applyProtection="1">
      <protection locked="0"/>
    </xf>
    <xf numFmtId="37" fontId="5" fillId="2" borderId="0" xfId="10" applyNumberFormat="1" applyFont="1" applyFill="1" applyBorder="1" applyProtection="1"/>
    <xf numFmtId="0" fontId="5" fillId="2" borderId="0" xfId="10" applyFont="1" applyFill="1" applyBorder="1"/>
    <xf numFmtId="41" fontId="5" fillId="2" borderId="0" xfId="10" applyNumberFormat="1" applyFont="1" applyFill="1" applyBorder="1" applyProtection="1"/>
    <xf numFmtId="41" fontId="4" fillId="2" borderId="0" xfId="10" applyNumberFormat="1" applyFont="1" applyFill="1" applyBorder="1" applyProtection="1"/>
    <xf numFmtId="0" fontId="4" fillId="2" borderId="2" xfId="10" applyFont="1" applyFill="1" applyBorder="1"/>
    <xf numFmtId="41" fontId="4" fillId="2" borderId="2" xfId="10" applyNumberFormat="1" applyFont="1" applyFill="1" applyBorder="1" applyProtection="1"/>
    <xf numFmtId="42" fontId="4" fillId="2" borderId="0" xfId="2" applyNumberFormat="1" applyFont="1" applyFill="1" applyBorder="1" applyProtection="1"/>
    <xf numFmtId="0" fontId="4" fillId="2" borderId="0" xfId="10" applyFont="1" applyFill="1" applyAlignment="1" applyProtection="1">
      <alignment horizontal="left"/>
      <protection locked="0"/>
    </xf>
    <xf numFmtId="5" fontId="4" fillId="2" borderId="3" xfId="10" applyNumberFormat="1" applyFont="1" applyFill="1" applyBorder="1" applyProtection="1"/>
    <xf numFmtId="5" fontId="4" fillId="2" borderId="0" xfId="10" applyNumberFormat="1" applyFont="1" applyFill="1" applyProtection="1"/>
    <xf numFmtId="175" fontId="4" fillId="2" borderId="3" xfId="10" applyNumberFormat="1" applyFont="1" applyFill="1" applyBorder="1" applyProtection="1"/>
    <xf numFmtId="175" fontId="4" fillId="2" borderId="0" xfId="10" applyNumberFormat="1" applyFont="1" applyFill="1" applyBorder="1" applyProtection="1"/>
    <xf numFmtId="164" fontId="5" fillId="2" borderId="0" xfId="4" applyFont="1" applyFill="1" applyAlignment="1">
      <alignment vertical="top"/>
    </xf>
    <xf numFmtId="164" fontId="5" fillId="2" borderId="0" xfId="0" applyFont="1" applyFill="1" applyAlignment="1"/>
    <xf numFmtId="165" fontId="4" fillId="2" borderId="0" xfId="13" applyNumberFormat="1" applyFont="1" applyFill="1" applyAlignment="1" applyProtection="1">
      <alignment horizontal="left"/>
    </xf>
    <xf numFmtId="165" fontId="5" fillId="2" borderId="0" xfId="13" applyNumberFormat="1" applyFont="1" applyFill="1" applyProtection="1"/>
    <xf numFmtId="165" fontId="5" fillId="2" borderId="0" xfId="13" applyNumberFormat="1" applyFont="1" applyFill="1" applyAlignment="1" applyProtection="1"/>
    <xf numFmtId="165" fontId="5" fillId="2" borderId="0" xfId="13" applyNumberFormat="1" applyFont="1" applyFill="1" applyBorder="1" applyProtection="1"/>
    <xf numFmtId="164" fontId="5" fillId="2" borderId="0" xfId="13" applyFont="1" applyFill="1"/>
    <xf numFmtId="165" fontId="4" fillId="2" borderId="0" xfId="13" applyNumberFormat="1" applyFont="1" applyFill="1" applyProtection="1"/>
    <xf numFmtId="164" fontId="5" fillId="2" borderId="0" xfId="13" applyFont="1" applyFill="1" applyAlignment="1"/>
    <xf numFmtId="164" fontId="5" fillId="2" borderId="0" xfId="13" applyFont="1" applyFill="1" applyBorder="1"/>
    <xf numFmtId="164" fontId="5" fillId="2" borderId="0" xfId="0" applyFont="1" applyFill="1" applyAlignment="1">
      <alignment horizontal="centerContinuous"/>
    </xf>
    <xf numFmtId="164" fontId="4" fillId="2" borderId="0" xfId="0" applyFont="1" applyFill="1" applyAlignment="1">
      <alignment horizontal="centerContinuous"/>
    </xf>
    <xf numFmtId="164" fontId="4" fillId="2" borderId="0" xfId="0" applyFont="1" applyFill="1" applyBorder="1" applyAlignment="1">
      <alignment horizontal="centerContinuous"/>
    </xf>
    <xf numFmtId="164" fontId="5" fillId="2" borderId="0" xfId="14" applyFont="1" applyFill="1"/>
    <xf numFmtId="164" fontId="4" fillId="2" borderId="0" xfId="15" quotePrefix="1" applyFont="1" applyFill="1" applyBorder="1" applyAlignment="1">
      <alignment horizontal="center"/>
    </xf>
    <xf numFmtId="164" fontId="5" fillId="2" borderId="0" xfId="14" applyFont="1" applyFill="1" applyBorder="1" applyAlignment="1"/>
    <xf numFmtId="164" fontId="5" fillId="2" borderId="0" xfId="15" quotePrefix="1" applyFont="1" applyFill="1" applyBorder="1" applyAlignment="1">
      <alignment horizontal="center"/>
    </xf>
    <xf numFmtId="164" fontId="5" fillId="2" borderId="0" xfId="14" applyFont="1" applyFill="1" applyBorder="1" applyAlignment="1">
      <alignment horizontal="centerContinuous"/>
    </xf>
    <xf numFmtId="164" fontId="5" fillId="2" borderId="0" xfId="0" applyFont="1" applyFill="1" applyBorder="1" applyAlignment="1">
      <alignment horizontal="center"/>
    </xf>
    <xf numFmtId="164" fontId="4" fillId="2" borderId="1" xfId="15" quotePrefix="1" applyFont="1" applyFill="1" applyBorder="1" applyAlignment="1">
      <alignment horizontal="center" wrapText="1"/>
    </xf>
    <xf numFmtId="164" fontId="5" fillId="2" borderId="0" xfId="0" applyFont="1" applyFill="1" applyBorder="1" applyAlignment="1"/>
    <xf numFmtId="167" fontId="7" fillId="2" borderId="0" xfId="1" quotePrefix="1" applyNumberFormat="1" applyFont="1" applyFill="1" applyBorder="1" applyAlignment="1"/>
    <xf numFmtId="167" fontId="4" fillId="2" borderId="0" xfId="1" applyNumberFormat="1" applyFont="1" applyFill="1" applyBorder="1" applyAlignment="1">
      <alignment horizontal="left"/>
    </xf>
    <xf numFmtId="167" fontId="4" fillId="2" borderId="0" xfId="1" applyNumberFormat="1" applyFont="1" applyFill="1" applyAlignment="1"/>
    <xf numFmtId="166" fontId="4" fillId="2" borderId="4" xfId="2" applyNumberFormat="1" applyFont="1" applyFill="1" applyBorder="1" applyProtection="1"/>
    <xf numFmtId="166" fontId="5" fillId="2" borderId="4" xfId="2" applyNumberFormat="1" applyFont="1" applyFill="1" applyBorder="1" applyProtection="1"/>
    <xf numFmtId="164" fontId="5" fillId="2" borderId="0" xfId="15" applyFont="1" applyFill="1"/>
    <xf numFmtId="164" fontId="4" fillId="2" borderId="0" xfId="0" applyFont="1" applyFill="1" applyBorder="1" applyAlignment="1"/>
    <xf numFmtId="165" fontId="14" fillId="2" borderId="0" xfId="13" applyNumberFormat="1" applyFont="1" applyFill="1" applyBorder="1" applyAlignment="1" applyProtection="1">
      <alignment horizontal="center" vertical="center"/>
    </xf>
    <xf numFmtId="0" fontId="4" fillId="2" borderId="0" xfId="6" applyFont="1" applyFill="1" applyBorder="1" applyAlignment="1" applyProtection="1">
      <protection locked="0"/>
    </xf>
    <xf numFmtId="49" fontId="4" fillId="2" borderId="0" xfId="13" applyNumberFormat="1" applyFont="1" applyFill="1" applyBorder="1" applyAlignment="1" applyProtection="1"/>
    <xf numFmtId="165" fontId="14" fillId="2" borderId="0" xfId="13" quotePrefix="1" applyNumberFormat="1" applyFont="1" applyFill="1" applyBorder="1" applyAlignment="1" applyProtection="1">
      <alignment horizontal="right" vertical="center"/>
    </xf>
    <xf numFmtId="165" fontId="5" fillId="2" borderId="0" xfId="13" applyNumberFormat="1" applyFont="1" applyFill="1" applyAlignment="1" applyProtection="1">
      <alignment horizontal="left"/>
    </xf>
    <xf numFmtId="41" fontId="4" fillId="2" borderId="0" xfId="1" applyNumberFormat="1" applyFont="1" applyFill="1" applyAlignment="1">
      <alignment horizontal="right"/>
    </xf>
    <xf numFmtId="41" fontId="5" fillId="2" borderId="0" xfId="1" applyNumberFormat="1" applyFont="1" applyFill="1" applyAlignment="1"/>
    <xf numFmtId="41" fontId="5" fillId="2" borderId="0" xfId="1" applyNumberFormat="1" applyFont="1" applyFill="1" applyAlignment="1">
      <alignment horizontal="right"/>
    </xf>
    <xf numFmtId="41" fontId="4" fillId="2" borderId="0" xfId="1" applyNumberFormat="1" applyFont="1" applyFill="1" applyBorder="1" applyAlignment="1"/>
    <xf numFmtId="41" fontId="5" fillId="2" borderId="0" xfId="1" applyNumberFormat="1" applyFont="1" applyFill="1" applyBorder="1" applyAlignment="1"/>
    <xf numFmtId="165" fontId="5" fillId="2" borderId="0" xfId="13" applyNumberFormat="1" applyFont="1" applyFill="1" applyAlignment="1" applyProtection="1">
      <alignment horizontal="left" indent="1"/>
    </xf>
    <xf numFmtId="165" fontId="5" fillId="2" borderId="0" xfId="13" applyNumberFormat="1" applyFont="1" applyFill="1" applyAlignment="1" applyProtection="1">
      <alignment horizontal="left" indent="2"/>
    </xf>
    <xf numFmtId="165" fontId="5" fillId="2" borderId="0" xfId="0" applyNumberFormat="1" applyFont="1" applyFill="1" applyBorder="1" applyAlignment="1" applyProtection="1">
      <alignment horizontal="left" indent="1"/>
    </xf>
    <xf numFmtId="165" fontId="5" fillId="2" borderId="0" xfId="0" applyNumberFormat="1" applyFont="1" applyFill="1" applyBorder="1" applyAlignment="1" applyProtection="1">
      <alignment horizontal="left" indent="2"/>
    </xf>
    <xf numFmtId="44" fontId="4" fillId="2" borderId="4" xfId="2" applyFont="1" applyFill="1" applyBorder="1" applyProtection="1"/>
    <xf numFmtId="44" fontId="5" fillId="2" borderId="4" xfId="2" applyFont="1" applyFill="1" applyBorder="1" applyProtection="1"/>
    <xf numFmtId="164" fontId="5" fillId="2" borderId="0" xfId="5" quotePrefix="1" applyFont="1" applyFill="1" applyAlignment="1"/>
    <xf numFmtId="0" fontId="5" fillId="2" borderId="0" xfId="10" quotePrefix="1" applyFont="1" applyFill="1" applyAlignment="1"/>
    <xf numFmtId="0" fontId="5" fillId="2" borderId="0" xfId="10" applyFont="1" applyFill="1" applyAlignment="1">
      <alignment horizontal="left" wrapText="1"/>
    </xf>
    <xf numFmtId="0" fontId="4" fillId="2" borderId="0" xfId="10" applyFont="1" applyFill="1" applyAlignment="1">
      <alignment wrapText="1"/>
    </xf>
    <xf numFmtId="164" fontId="5" fillId="2" borderId="0" xfId="5" applyFont="1" applyFill="1" applyAlignment="1">
      <alignment horizontal="left"/>
    </xf>
    <xf numFmtId="164" fontId="5" fillId="2" borderId="0" xfId="5" quotePrefix="1" applyFont="1" applyFill="1" applyBorder="1" applyAlignment="1">
      <alignment horizontal="left" wrapText="1"/>
    </xf>
    <xf numFmtId="43" fontId="4" fillId="2" borderId="0" xfId="1" applyFont="1" applyFill="1" applyBorder="1" applyProtection="1"/>
    <xf numFmtId="43" fontId="5" fillId="2" borderId="0" xfId="1" applyFont="1" applyFill="1" applyBorder="1" applyProtection="1"/>
    <xf numFmtId="43" fontId="5" fillId="2" borderId="0" xfId="1" applyFont="1" applyFill="1" applyBorder="1"/>
    <xf numFmtId="164" fontId="5" fillId="2" borderId="0" xfId="13" applyFont="1" applyFill="1" applyAlignment="1">
      <alignment wrapText="1"/>
    </xf>
    <xf numFmtId="164" fontId="5" fillId="0" borderId="0" xfId="0" applyFont="1" applyAlignment="1">
      <alignment vertical="center" wrapText="1"/>
    </xf>
    <xf numFmtId="164" fontId="5" fillId="2" borderId="0" xfId="5" applyFont="1" applyFill="1" applyAlignment="1">
      <alignment horizontal="left"/>
    </xf>
    <xf numFmtId="164" fontId="5" fillId="2" borderId="0" xfId="5" quotePrefix="1" applyFont="1" applyFill="1" applyBorder="1" applyAlignment="1">
      <alignment horizontal="left" wrapText="1"/>
    </xf>
    <xf numFmtId="0" fontId="4" fillId="2" borderId="1" xfId="6" applyFont="1" applyFill="1" applyBorder="1" applyAlignment="1" applyProtection="1">
      <alignment horizontal="center" vertical="top"/>
      <protection locked="0"/>
    </xf>
    <xf numFmtId="164" fontId="0" fillId="0" borderId="0" xfId="0" applyAlignment="1">
      <alignment horizontal="left"/>
    </xf>
    <xf numFmtId="164" fontId="0" fillId="0" borderId="0" xfId="0" applyAlignment="1"/>
    <xf numFmtId="49" fontId="4" fillId="2" borderId="1" xfId="0" applyNumberFormat="1" applyFont="1" applyFill="1" applyBorder="1" applyAlignment="1" applyProtection="1">
      <alignment horizontal="center"/>
    </xf>
    <xf numFmtId="0" fontId="4" fillId="2" borderId="1" xfId="6" applyFont="1" applyFill="1" applyBorder="1" applyAlignment="1" applyProtection="1">
      <alignment horizontal="center" vertical="top" wrapText="1"/>
      <protection locked="0"/>
    </xf>
    <xf numFmtId="0" fontId="4" fillId="3" borderId="1" xfId="6" applyFont="1" applyFill="1" applyBorder="1" applyAlignment="1" applyProtection="1">
      <alignment horizontal="center" vertical="top"/>
      <protection locked="0"/>
    </xf>
    <xf numFmtId="0" fontId="4" fillId="2" borderId="1" xfId="6" applyFont="1" applyFill="1" applyBorder="1" applyAlignment="1" applyProtection="1">
      <alignment horizontal="center"/>
      <protection locked="0"/>
    </xf>
  </cellXfs>
  <cellStyles count="31">
    <cellStyle name="Comma" xfId="1" builtinId="3"/>
    <cellStyle name="Comma 2" xfId="16"/>
    <cellStyle name="Comma 2 2" xfId="17"/>
    <cellStyle name="Comma 3" xfId="18"/>
    <cellStyle name="Comma0" xfId="19"/>
    <cellStyle name="Currency" xfId="2" builtinId="4"/>
    <cellStyle name="Currency 2" xfId="20"/>
    <cellStyle name="Currency 2 2" xfId="21"/>
    <cellStyle name="Currency 3" xfId="22"/>
    <cellStyle name="Currency0" xfId="23"/>
    <cellStyle name="Date" xfId="24"/>
    <cellStyle name="Fixed" xfId="25"/>
    <cellStyle name="Normal" xfId="0" builtinId="0"/>
    <cellStyle name="Normal 2" xfId="26"/>
    <cellStyle name="Normal 3" xfId="27"/>
    <cellStyle name="Normal 3 2" xfId="29"/>
    <cellStyle name="Normal_2-3_Income12_99" xfId="9"/>
    <cellStyle name="Normal_3a1Space" xfId="6"/>
    <cellStyle name="Normal_GAAP PR and BOD Cash Flow 04-091" xfId="12"/>
    <cellStyle name="Normal_PR_Attch" xfId="5"/>
    <cellStyle name="Normal_PR_Attch_4Q 04 Earnings Release Attachments - Final" xfId="15"/>
    <cellStyle name="Normal_PR_Attch_GAAP PR and BOD Cash Flow 04-091" xfId="11"/>
    <cellStyle name="Normal_PR_Attch_Summary Income Statement_02_01" xfId="14"/>
    <cellStyle name="Normal_PR_Attch_Summary Income Statement_02_03" xfId="7"/>
    <cellStyle name="Normal_PR_Attch_Summary Income Statement_03_03" xfId="8"/>
    <cellStyle name="Normal_Press Release balalnce sht" xfId="10"/>
    <cellStyle name="Normal_Summary Income Statement_01_09 - Updated Oct 14th" xfId="13"/>
    <cellStyle name="Normal_Summary Income Statement_02_03" xfId="4"/>
    <cellStyle name="Percent" xfId="3" builtinId="5"/>
    <cellStyle name="Percent 2" xfId="28"/>
    <cellStyle name="Percent 2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J83"/>
  <sheetViews>
    <sheetView tabSelected="1" zoomScale="60" zoomScaleNormal="60" zoomScaleSheetLayoutView="55" workbookViewId="0">
      <selection activeCell="A82" sqref="A82"/>
    </sheetView>
  </sheetViews>
  <sheetFormatPr defaultColWidth="7.07421875" defaultRowHeight="19" x14ac:dyDescent="0.4"/>
  <cols>
    <col min="1" max="1" width="60.69140625" style="4" customWidth="1"/>
    <col min="2" max="2" width="3.07421875" style="44" customWidth="1"/>
    <col min="3" max="3" width="17.765625" style="4" customWidth="1"/>
    <col min="4" max="4" width="4.765625" style="4" customWidth="1"/>
    <col min="5" max="5" width="17.765625" style="4" customWidth="1"/>
    <col min="6" max="6" width="5.765625" style="4" customWidth="1"/>
    <col min="7" max="7" width="17.765625" style="4" customWidth="1"/>
    <col min="8" max="8" width="4.765625" style="4" customWidth="1"/>
    <col min="9" max="9" width="17.765625" style="4" customWidth="1"/>
    <col min="10" max="16384" width="7.07421875" style="4"/>
  </cols>
  <sheetData>
    <row r="1" spans="1:10" x14ac:dyDescent="0.4">
      <c r="A1" s="1" t="s">
        <v>0</v>
      </c>
      <c r="B1" s="2"/>
      <c r="C1" s="3"/>
      <c r="D1" s="3"/>
      <c r="E1" s="3"/>
    </row>
    <row r="2" spans="1:10" x14ac:dyDescent="0.4">
      <c r="A2" s="1" t="s">
        <v>145</v>
      </c>
      <c r="B2" s="2"/>
      <c r="C2" s="6"/>
      <c r="D2" s="6"/>
      <c r="E2" s="6"/>
    </row>
    <row r="3" spans="1:10" x14ac:dyDescent="0.4">
      <c r="A3" s="1" t="s">
        <v>1</v>
      </c>
      <c r="B3" s="2"/>
      <c r="C3" s="3"/>
      <c r="D3" s="3"/>
      <c r="E3" s="3"/>
    </row>
    <row r="4" spans="1:10" x14ac:dyDescent="0.4">
      <c r="A4" s="1"/>
      <c r="B4" s="2"/>
      <c r="C4" s="3"/>
      <c r="D4" s="3"/>
      <c r="E4" s="3"/>
    </row>
    <row r="5" spans="1:10" ht="23.25" customHeight="1" thickBot="1" x14ac:dyDescent="0.45">
      <c r="A5" s="7"/>
      <c r="B5" s="2"/>
      <c r="C5" s="289" t="s">
        <v>146</v>
      </c>
      <c r="D5" s="289"/>
      <c r="E5" s="289"/>
      <c r="G5" s="289" t="s">
        <v>147</v>
      </c>
      <c r="H5" s="289"/>
      <c r="I5" s="289"/>
      <c r="J5" s="5"/>
    </row>
    <row r="6" spans="1:10" s="10" customFormat="1" ht="22.5" thickBot="1" x14ac:dyDescent="0.45">
      <c r="A6" s="7"/>
      <c r="B6" s="8"/>
      <c r="C6" s="62">
        <v>2018</v>
      </c>
      <c r="D6" s="9"/>
      <c r="E6" s="62">
        <v>2017</v>
      </c>
      <c r="F6" s="63"/>
      <c r="G6" s="62">
        <v>2018</v>
      </c>
      <c r="H6" s="9"/>
      <c r="I6" s="62">
        <v>2017</v>
      </c>
    </row>
    <row r="7" spans="1:10" x14ac:dyDescent="0.4">
      <c r="A7" s="7"/>
      <c r="B7" s="2"/>
      <c r="C7" s="3"/>
      <c r="D7" s="3"/>
      <c r="E7" s="3"/>
      <c r="G7" s="3"/>
      <c r="H7" s="3"/>
      <c r="I7" s="3"/>
    </row>
    <row r="8" spans="1:10" x14ac:dyDescent="0.4">
      <c r="A8" s="1" t="s">
        <v>2</v>
      </c>
      <c r="B8" s="11"/>
      <c r="C8" s="12">
        <v>14411</v>
      </c>
      <c r="D8" s="13"/>
      <c r="E8" s="14">
        <v>13844</v>
      </c>
      <c r="G8" s="12">
        <v>53762</v>
      </c>
      <c r="H8" s="13"/>
      <c r="I8" s="14">
        <v>49960</v>
      </c>
    </row>
    <row r="9" spans="1:10" ht="7.5" customHeight="1" x14ac:dyDescent="0.4">
      <c r="A9" s="15"/>
      <c r="B9" s="11"/>
      <c r="C9" s="16"/>
      <c r="D9" s="13"/>
      <c r="E9" s="17"/>
      <c r="G9" s="16"/>
      <c r="H9" s="13"/>
      <c r="I9" s="17"/>
    </row>
    <row r="10" spans="1:10" ht="22" x14ac:dyDescent="0.4">
      <c r="A10" s="1" t="s">
        <v>204</v>
      </c>
      <c r="B10" s="11"/>
      <c r="C10" s="18">
        <v>-12469</v>
      </c>
      <c r="D10" s="13"/>
      <c r="E10" s="19">
        <v>-12135</v>
      </c>
      <c r="G10" s="18">
        <v>-46488</v>
      </c>
      <c r="H10" s="13"/>
      <c r="I10" s="19">
        <v>-43589</v>
      </c>
    </row>
    <row r="11" spans="1:10" ht="7.5" customHeight="1" x14ac:dyDescent="0.4">
      <c r="A11" s="3"/>
      <c r="B11" s="11"/>
      <c r="C11" s="16"/>
      <c r="D11" s="17"/>
      <c r="E11" s="17"/>
      <c r="G11" s="16"/>
      <c r="H11" s="17"/>
      <c r="I11" s="17"/>
    </row>
    <row r="12" spans="1:10" x14ac:dyDescent="0.4">
      <c r="A12" s="3" t="s">
        <v>122</v>
      </c>
      <c r="B12" s="11"/>
      <c r="C12" s="20">
        <f>+C8+C10</f>
        <v>1942</v>
      </c>
      <c r="D12" s="21"/>
      <c r="E12" s="22">
        <f>E8+E10</f>
        <v>1709</v>
      </c>
      <c r="G12" s="20">
        <f>+G8+G10</f>
        <v>7274</v>
      </c>
      <c r="H12" s="21"/>
      <c r="I12" s="22">
        <f>I8+I10</f>
        <v>6371</v>
      </c>
    </row>
    <row r="13" spans="1:10" ht="7.5" customHeight="1" x14ac:dyDescent="0.4">
      <c r="A13" s="3"/>
      <c r="B13" s="11"/>
      <c r="C13" s="23"/>
      <c r="D13" s="21"/>
      <c r="E13" s="21"/>
      <c r="G13" s="23"/>
      <c r="H13" s="21"/>
      <c r="I13" s="21"/>
    </row>
    <row r="14" spans="1:10" ht="22" x14ac:dyDescent="0.4">
      <c r="A14" s="3" t="s">
        <v>214</v>
      </c>
      <c r="B14" s="11"/>
      <c r="C14" s="18">
        <v>-91</v>
      </c>
      <c r="D14" s="21"/>
      <c r="E14" s="19">
        <v>240</v>
      </c>
      <c r="G14" s="18">
        <v>60</v>
      </c>
      <c r="H14" s="21"/>
      <c r="I14" s="19">
        <v>373</v>
      </c>
    </row>
    <row r="15" spans="1:10" ht="7.5" customHeight="1" x14ac:dyDescent="0.4">
      <c r="A15" s="3" t="s">
        <v>11</v>
      </c>
      <c r="B15" s="11"/>
      <c r="C15" s="23"/>
      <c r="D15" s="21"/>
      <c r="E15" s="21"/>
      <c r="G15" s="23"/>
      <c r="H15" s="21"/>
      <c r="I15" s="21"/>
    </row>
    <row r="16" spans="1:10" x14ac:dyDescent="0.4">
      <c r="A16" s="1" t="s">
        <v>123</v>
      </c>
      <c r="B16" s="11"/>
      <c r="C16" s="20">
        <f>+C12+C14</f>
        <v>1851</v>
      </c>
      <c r="D16" s="21"/>
      <c r="E16" s="22">
        <f>+E12+E14</f>
        <v>1949</v>
      </c>
      <c r="G16" s="20">
        <f>+G12+G14</f>
        <v>7334</v>
      </c>
      <c r="H16" s="21"/>
      <c r="I16" s="22">
        <f>+I12+I14</f>
        <v>6744</v>
      </c>
    </row>
    <row r="17" spans="1:10" ht="7.5" customHeight="1" x14ac:dyDescent="0.4">
      <c r="A17" s="3"/>
      <c r="B17" s="11"/>
      <c r="C17" s="20"/>
      <c r="D17" s="21"/>
      <c r="E17" s="22"/>
      <c r="G17" s="20"/>
      <c r="H17" s="21"/>
      <c r="I17" s="22"/>
    </row>
    <row r="18" spans="1:10" x14ac:dyDescent="0.4">
      <c r="A18" s="15" t="s">
        <v>3</v>
      </c>
      <c r="B18" s="11"/>
      <c r="C18" s="20">
        <v>-171</v>
      </c>
      <c r="D18" s="21"/>
      <c r="E18" s="22">
        <v>-174</v>
      </c>
      <c r="G18" s="20">
        <v>-668</v>
      </c>
      <c r="H18" s="21"/>
      <c r="I18" s="22">
        <v>-651</v>
      </c>
    </row>
    <row r="19" spans="1:10" ht="7.5" customHeight="1" x14ac:dyDescent="0.4">
      <c r="A19" s="3"/>
      <c r="B19" s="11"/>
      <c r="C19" s="20"/>
      <c r="D19" s="21"/>
      <c r="E19" s="22"/>
      <c r="G19" s="20"/>
      <c r="H19" s="21"/>
      <c r="I19" s="22"/>
    </row>
    <row r="20" spans="1:10" x14ac:dyDescent="0.4">
      <c r="A20" s="24" t="s">
        <v>121</v>
      </c>
      <c r="B20" s="11"/>
      <c r="C20" s="18">
        <v>-197</v>
      </c>
      <c r="D20" s="21"/>
      <c r="E20" s="69">
        <v>-203</v>
      </c>
      <c r="G20" s="18">
        <v>-828</v>
      </c>
      <c r="H20" s="21"/>
      <c r="I20" s="19">
        <v>-847</v>
      </c>
    </row>
    <row r="21" spans="1:10" ht="7.5" customHeight="1" x14ac:dyDescent="0.4">
      <c r="A21" s="3"/>
      <c r="B21" s="11"/>
      <c r="C21" s="20"/>
      <c r="D21" s="21"/>
      <c r="E21" s="22"/>
      <c r="G21" s="20"/>
      <c r="H21" s="21"/>
      <c r="I21" s="22"/>
    </row>
    <row r="22" spans="1:10" x14ac:dyDescent="0.4">
      <c r="A22" s="15" t="s">
        <v>148</v>
      </c>
      <c r="B22" s="11"/>
      <c r="C22" s="20">
        <f>+C16+C18+C20</f>
        <v>1483</v>
      </c>
      <c r="D22" s="21"/>
      <c r="E22" s="22">
        <f>+E16+E18+E20</f>
        <v>1572</v>
      </c>
      <c r="G22" s="20">
        <f>+G16+G18+G20</f>
        <v>5838</v>
      </c>
      <c r="H22" s="21"/>
      <c r="I22" s="22">
        <f>+I16+I18+I20</f>
        <v>5246</v>
      </c>
    </row>
    <row r="23" spans="1:10" ht="7.5" customHeight="1" x14ac:dyDescent="0.4">
      <c r="A23" s="3"/>
      <c r="B23" s="11"/>
      <c r="C23" s="20"/>
      <c r="D23" s="21"/>
      <c r="E23" s="22"/>
      <c r="G23" s="20"/>
      <c r="H23" s="21"/>
      <c r="I23" s="22"/>
    </row>
    <row r="24" spans="1:10" ht="22" x14ac:dyDescent="0.4">
      <c r="A24" s="15" t="s">
        <v>194</v>
      </c>
      <c r="B24" s="11"/>
      <c r="C24" s="18">
        <v>-230</v>
      </c>
      <c r="D24" s="21"/>
      <c r="E24" s="19">
        <v>-2389</v>
      </c>
      <c r="G24" s="18">
        <v>-792</v>
      </c>
      <c r="H24" s="21"/>
      <c r="I24" s="19">
        <v>-3356</v>
      </c>
    </row>
    <row r="25" spans="1:10" ht="6.75" customHeight="1" x14ac:dyDescent="0.4">
      <c r="A25" s="15"/>
      <c r="B25" s="11"/>
      <c r="C25" s="25"/>
      <c r="D25" s="13"/>
      <c r="E25" s="26"/>
      <c r="G25" s="25"/>
      <c r="H25" s="13"/>
      <c r="I25" s="26"/>
    </row>
    <row r="26" spans="1:10" x14ac:dyDescent="0.4">
      <c r="A26" s="15" t="s">
        <v>156</v>
      </c>
      <c r="B26" s="11"/>
      <c r="C26" s="20">
        <f>C22+C24</f>
        <v>1253</v>
      </c>
      <c r="D26" s="21"/>
      <c r="E26" s="22">
        <f>E22+E24</f>
        <v>-817</v>
      </c>
      <c r="G26" s="20">
        <f>G22+G24</f>
        <v>5046</v>
      </c>
      <c r="H26" s="21"/>
      <c r="I26" s="22">
        <f>I22+I24</f>
        <v>1890</v>
      </c>
    </row>
    <row r="27" spans="1:10" ht="6.75" customHeight="1" x14ac:dyDescent="0.4">
      <c r="A27" s="15"/>
      <c r="B27" s="11"/>
      <c r="C27" s="25"/>
      <c r="D27" s="13"/>
      <c r="E27" s="26"/>
      <c r="G27" s="25"/>
      <c r="H27" s="13"/>
      <c r="I27" s="26"/>
    </row>
    <row r="28" spans="1:10" x14ac:dyDescent="0.4">
      <c r="A28" s="15" t="s">
        <v>157</v>
      </c>
      <c r="B28" s="11"/>
      <c r="C28" s="18">
        <v>0</v>
      </c>
      <c r="D28" s="21"/>
      <c r="E28" s="19">
        <v>73</v>
      </c>
      <c r="G28" s="18">
        <v>0</v>
      </c>
      <c r="H28" s="21"/>
      <c r="I28" s="19">
        <v>73</v>
      </c>
    </row>
    <row r="29" spans="1:10" ht="6.75" customHeight="1" x14ac:dyDescent="0.4">
      <c r="A29" s="15"/>
      <c r="B29" s="11"/>
      <c r="C29" s="25"/>
      <c r="D29" s="13"/>
      <c r="E29" s="26"/>
      <c r="G29" s="25"/>
      <c r="H29" s="13"/>
      <c r="I29" s="26"/>
    </row>
    <row r="30" spans="1:10" ht="19.5" thickBot="1" x14ac:dyDescent="0.45">
      <c r="A30" s="7" t="s">
        <v>149</v>
      </c>
      <c r="B30" s="11"/>
      <c r="C30" s="27">
        <f>C26+C28</f>
        <v>1253</v>
      </c>
      <c r="D30" s="17"/>
      <c r="E30" s="28">
        <f>E26+E28</f>
        <v>-744</v>
      </c>
      <c r="G30" s="27">
        <f>G26+G28</f>
        <v>5046</v>
      </c>
      <c r="H30" s="17"/>
      <c r="I30" s="28">
        <f>I26+I28</f>
        <v>1963</v>
      </c>
    </row>
    <row r="31" spans="1:10" ht="7.5" customHeight="1" thickTop="1" x14ac:dyDescent="0.4">
      <c r="A31" s="3"/>
      <c r="B31" s="11"/>
      <c r="C31" s="16"/>
      <c r="D31" s="17"/>
      <c r="E31" s="17"/>
      <c r="G31" s="16"/>
      <c r="H31" s="17"/>
      <c r="I31" s="17"/>
    </row>
    <row r="32" spans="1:10" ht="22.5" thickBot="1" x14ac:dyDescent="0.45">
      <c r="A32" s="15" t="s">
        <v>195</v>
      </c>
      <c r="B32" s="11"/>
      <c r="C32" s="29">
        <v>15.5</v>
      </c>
      <c r="D32" s="30" t="s">
        <v>4</v>
      </c>
      <c r="E32" s="31">
        <v>152</v>
      </c>
      <c r="F32" s="4" t="s">
        <v>4</v>
      </c>
      <c r="G32" s="29">
        <v>13.6</v>
      </c>
      <c r="H32" s="30" t="s">
        <v>4</v>
      </c>
      <c r="I32" s="31">
        <v>64</v>
      </c>
      <c r="J32" s="4" t="s">
        <v>4</v>
      </c>
    </row>
    <row r="33" spans="1:9" ht="19.5" thickTop="1" x14ac:dyDescent="0.4">
      <c r="A33" s="3"/>
      <c r="B33" s="11"/>
      <c r="C33" s="32"/>
      <c r="D33" s="33"/>
      <c r="E33" s="33"/>
    </row>
    <row r="34" spans="1:9" x14ac:dyDescent="0.4">
      <c r="A34" s="34" t="s">
        <v>150</v>
      </c>
      <c r="B34" s="11"/>
      <c r="C34" s="32"/>
      <c r="D34" s="33"/>
      <c r="E34" s="33"/>
      <c r="F34" s="60"/>
    </row>
    <row r="35" spans="1:9" s="5" customFormat="1" x14ac:dyDescent="0.4">
      <c r="A35" s="35" t="s">
        <v>5</v>
      </c>
      <c r="B35" s="36"/>
      <c r="C35" s="65"/>
      <c r="D35" s="37"/>
      <c r="E35" s="64"/>
      <c r="G35" s="65"/>
      <c r="H35" s="37"/>
      <c r="I35" s="64"/>
    </row>
    <row r="36" spans="1:9" ht="6" customHeight="1" x14ac:dyDescent="0.4">
      <c r="A36" s="3"/>
      <c r="B36" s="11"/>
      <c r="C36" s="16"/>
      <c r="D36" s="17"/>
      <c r="E36" s="17"/>
      <c r="G36" s="16"/>
      <c r="H36" s="17"/>
      <c r="I36" s="17"/>
    </row>
    <row r="37" spans="1:9" s="5" customFormat="1" ht="22.5" customHeight="1" x14ac:dyDescent="0.4">
      <c r="A37" s="273" t="s">
        <v>196</v>
      </c>
      <c r="B37" s="36"/>
      <c r="C37" s="65">
        <v>4.43</v>
      </c>
      <c r="D37" s="37"/>
      <c r="E37" s="64">
        <v>-2.85</v>
      </c>
      <c r="G37" s="65">
        <v>17.739999999999998</v>
      </c>
      <c r="H37" s="37"/>
      <c r="I37" s="64">
        <v>6.56</v>
      </c>
    </row>
    <row r="38" spans="1:9" ht="6" customHeight="1" x14ac:dyDescent="0.4">
      <c r="A38" s="3"/>
      <c r="B38" s="11"/>
      <c r="C38" s="16"/>
      <c r="D38" s="17"/>
      <c r="E38" s="17"/>
      <c r="G38" s="16"/>
      <c r="H38" s="17"/>
      <c r="I38" s="17"/>
    </row>
    <row r="39" spans="1:9" s="5" customFormat="1" ht="24" customHeight="1" x14ac:dyDescent="0.4">
      <c r="A39" s="273" t="s">
        <v>197</v>
      </c>
      <c r="B39" s="36"/>
      <c r="C39" s="282">
        <v>0</v>
      </c>
      <c r="D39" s="37"/>
      <c r="E39" s="283">
        <v>0.25</v>
      </c>
      <c r="G39" s="282">
        <v>0</v>
      </c>
      <c r="H39" s="37"/>
      <c r="I39" s="283">
        <v>0.26</v>
      </c>
    </row>
    <row r="40" spans="1:9" ht="6" customHeight="1" x14ac:dyDescent="0.4">
      <c r="A40" s="3"/>
      <c r="B40" s="11"/>
      <c r="C40" s="16"/>
      <c r="D40" s="17"/>
      <c r="E40" s="17"/>
      <c r="G40" s="16"/>
      <c r="H40" s="17"/>
      <c r="I40" s="17"/>
    </row>
    <row r="41" spans="1:9" s="5" customFormat="1" ht="25.5" customHeight="1" thickBot="1" x14ac:dyDescent="0.45">
      <c r="A41" s="272" t="s">
        <v>205</v>
      </c>
      <c r="B41" s="36"/>
      <c r="C41" s="274">
        <f>C37+C39</f>
        <v>4.43</v>
      </c>
      <c r="D41" s="37"/>
      <c r="E41" s="275">
        <f>E37+E39</f>
        <v>-2.6</v>
      </c>
      <c r="G41" s="274">
        <f>G37+G39</f>
        <v>17.739999999999998</v>
      </c>
      <c r="H41" s="37"/>
      <c r="I41" s="275">
        <f>I37+I39</f>
        <v>6.8199999999999994</v>
      </c>
    </row>
    <row r="42" spans="1:9" s="5" customFormat="1" ht="19.5" thickTop="1" x14ac:dyDescent="0.4">
      <c r="A42" s="35"/>
      <c r="B42" s="36"/>
      <c r="C42" s="65"/>
      <c r="D42" s="37"/>
      <c r="E42" s="64"/>
      <c r="G42" s="65"/>
      <c r="H42" s="37"/>
      <c r="I42" s="64"/>
    </row>
    <row r="43" spans="1:9" s="5" customFormat="1" ht="20.25" customHeight="1" x14ac:dyDescent="0.4">
      <c r="A43" s="35" t="s">
        <v>7</v>
      </c>
      <c r="B43" s="36"/>
      <c r="C43" s="65"/>
      <c r="D43" s="37"/>
      <c r="E43" s="64"/>
      <c r="G43" s="65"/>
      <c r="H43" s="37"/>
      <c r="I43" s="64"/>
    </row>
    <row r="44" spans="1:9" s="5" customFormat="1" ht="6" customHeight="1" x14ac:dyDescent="0.4">
      <c r="A44" s="35"/>
      <c r="B44" s="36"/>
      <c r="C44" s="65"/>
      <c r="D44" s="37"/>
      <c r="E44" s="64"/>
      <c r="G44" s="65"/>
      <c r="H44" s="37"/>
      <c r="I44" s="64"/>
    </row>
    <row r="45" spans="1:9" s="5" customFormat="1" ht="24" customHeight="1" x14ac:dyDescent="0.4">
      <c r="A45" s="273" t="s">
        <v>206</v>
      </c>
      <c r="B45" s="36"/>
      <c r="C45" s="65">
        <v>4.3899999999999997</v>
      </c>
      <c r="D45" s="37"/>
      <c r="E45" s="64">
        <v>-2.85</v>
      </c>
      <c r="G45" s="65">
        <v>17.59</v>
      </c>
      <c r="H45" s="37"/>
      <c r="I45" s="64">
        <v>6.5</v>
      </c>
    </row>
    <row r="46" spans="1:9" s="5" customFormat="1" ht="6" customHeight="1" x14ac:dyDescent="0.4">
      <c r="A46" s="273"/>
      <c r="B46" s="36"/>
      <c r="C46" s="65"/>
      <c r="D46" s="37"/>
      <c r="E46" s="64"/>
      <c r="G46" s="65"/>
      <c r="H46" s="37"/>
      <c r="I46" s="64"/>
    </row>
    <row r="47" spans="1:9" s="5" customFormat="1" ht="24" customHeight="1" x14ac:dyDescent="0.4">
      <c r="A47" s="273" t="s">
        <v>198</v>
      </c>
      <c r="B47" s="36"/>
      <c r="C47" s="282">
        <v>0</v>
      </c>
      <c r="D47" s="283"/>
      <c r="E47" s="283">
        <v>0.25</v>
      </c>
      <c r="F47" s="284"/>
      <c r="G47" s="282">
        <v>0</v>
      </c>
      <c r="H47" s="283"/>
      <c r="I47" s="283">
        <v>0.25</v>
      </c>
    </row>
    <row r="48" spans="1:9" s="5" customFormat="1" ht="6" customHeight="1" x14ac:dyDescent="0.4">
      <c r="A48" s="273"/>
      <c r="B48" s="36"/>
      <c r="C48" s="65"/>
      <c r="D48" s="37"/>
      <c r="E48" s="64"/>
      <c r="G48" s="65"/>
      <c r="H48" s="37"/>
      <c r="I48" s="64"/>
    </row>
    <row r="49" spans="1:10" s="5" customFormat="1" ht="26.25" customHeight="1" thickBot="1" x14ac:dyDescent="0.45">
      <c r="A49" s="272" t="s">
        <v>207</v>
      </c>
      <c r="B49" s="36"/>
      <c r="C49" s="274">
        <f>C45+C47</f>
        <v>4.3899999999999997</v>
      </c>
      <c r="D49" s="37"/>
      <c r="E49" s="275">
        <f>E45+E47</f>
        <v>-2.6</v>
      </c>
      <c r="G49" s="274">
        <f>G45+G47</f>
        <v>17.59</v>
      </c>
      <c r="H49" s="37"/>
      <c r="I49" s="275">
        <f>I45+I47</f>
        <v>6.75</v>
      </c>
    </row>
    <row r="50" spans="1:10" s="5" customFormat="1" ht="19.5" thickTop="1" x14ac:dyDescent="0.4">
      <c r="A50" s="35"/>
      <c r="B50" s="36"/>
      <c r="C50" s="65"/>
      <c r="D50" s="37"/>
      <c r="E50" s="64"/>
      <c r="G50" s="65"/>
      <c r="H50" s="37"/>
      <c r="I50" s="64"/>
    </row>
    <row r="51" spans="1:10" x14ac:dyDescent="0.4">
      <c r="A51" s="1" t="s">
        <v>6</v>
      </c>
      <c r="B51" s="11"/>
      <c r="C51" s="38"/>
      <c r="D51" s="33"/>
      <c r="E51" s="39"/>
      <c r="G51" s="77"/>
      <c r="H51" s="37"/>
      <c r="I51" s="78"/>
      <c r="J51" s="5"/>
    </row>
    <row r="52" spans="1:10" x14ac:dyDescent="0.4">
      <c r="A52" s="15" t="s">
        <v>5</v>
      </c>
      <c r="B52" s="11"/>
      <c r="C52" s="38">
        <v>283.10000000000002</v>
      </c>
      <c r="D52" s="33"/>
      <c r="E52" s="39">
        <v>285.89999999999998</v>
      </c>
      <c r="G52" s="38">
        <v>284.5</v>
      </c>
      <c r="H52" s="33"/>
      <c r="I52" s="39">
        <v>287.8</v>
      </c>
      <c r="J52" s="5"/>
    </row>
    <row r="53" spans="1:10" ht="26.25" customHeight="1" x14ac:dyDescent="0.4">
      <c r="A53" s="35" t="s">
        <v>208</v>
      </c>
      <c r="B53" s="3"/>
      <c r="C53" s="38">
        <v>285.5</v>
      </c>
      <c r="D53" s="39"/>
      <c r="E53" s="39">
        <v>285.89999999999998</v>
      </c>
      <c r="G53" s="38">
        <v>286.8</v>
      </c>
      <c r="H53" s="39"/>
      <c r="I53" s="39">
        <v>290.60000000000002</v>
      </c>
      <c r="J53" s="5"/>
    </row>
    <row r="54" spans="1:10" x14ac:dyDescent="0.4">
      <c r="A54" s="3"/>
      <c r="B54" s="40"/>
      <c r="C54" s="41"/>
      <c r="D54" s="3"/>
      <c r="E54" s="6"/>
      <c r="G54" s="79"/>
      <c r="H54" s="73"/>
      <c r="I54" s="80"/>
      <c r="J54" s="5"/>
    </row>
    <row r="55" spans="1:10" x14ac:dyDescent="0.4">
      <c r="A55" s="6" t="s">
        <v>8</v>
      </c>
      <c r="B55" s="2"/>
      <c r="C55" s="66"/>
      <c r="D55" s="6"/>
      <c r="E55" s="42"/>
      <c r="G55" s="66">
        <v>281</v>
      </c>
      <c r="H55" s="6"/>
      <c r="I55" s="42">
        <v>284</v>
      </c>
      <c r="J55" s="5"/>
    </row>
    <row r="56" spans="1:10" ht="22" x14ac:dyDescent="0.4">
      <c r="A56" s="43"/>
      <c r="B56" s="2"/>
      <c r="C56" s="6"/>
      <c r="D56" s="6"/>
      <c r="E56" s="6"/>
    </row>
    <row r="57" spans="1:10" ht="19.899999999999999" customHeight="1" x14ac:dyDescent="0.4">
      <c r="A57" s="288" t="s">
        <v>151</v>
      </c>
      <c r="B57" s="288"/>
      <c r="C57" s="288"/>
      <c r="D57" s="288"/>
      <c r="E57" s="288"/>
      <c r="F57" s="288"/>
      <c r="G57" s="288"/>
      <c r="H57" s="288"/>
      <c r="I57" s="288"/>
    </row>
    <row r="58" spans="1:10" x14ac:dyDescent="0.4">
      <c r="A58" s="287" t="s">
        <v>152</v>
      </c>
      <c r="B58" s="287"/>
      <c r="C58" s="287"/>
      <c r="D58" s="287"/>
      <c r="E58" s="287"/>
      <c r="F58" s="287"/>
      <c r="G58" s="287"/>
      <c r="H58" s="287"/>
      <c r="I58" s="287"/>
    </row>
    <row r="59" spans="1:10" x14ac:dyDescent="0.4">
      <c r="A59" s="4" t="s">
        <v>153</v>
      </c>
    </row>
    <row r="60" spans="1:10" ht="10.5" customHeight="1" x14ac:dyDescent="0.4"/>
    <row r="61" spans="1:10" x14ac:dyDescent="0.4">
      <c r="A61" s="286" t="s">
        <v>186</v>
      </c>
      <c r="B61" s="286"/>
      <c r="C61" s="286"/>
      <c r="D61" s="286"/>
      <c r="E61" s="286"/>
      <c r="F61" s="286"/>
      <c r="G61" s="286"/>
      <c r="H61" s="286"/>
      <c r="I61" s="286"/>
      <c r="J61" s="286"/>
    </row>
    <row r="62" spans="1:10" ht="18.75" customHeight="1" x14ac:dyDescent="0.4">
      <c r="A62" s="4" t="s">
        <v>187</v>
      </c>
    </row>
    <row r="63" spans="1:10" ht="18.75" customHeight="1" x14ac:dyDescent="0.4">
      <c r="A63" s="4" t="s">
        <v>188</v>
      </c>
    </row>
    <row r="64" spans="1:10" ht="18.75" customHeight="1" x14ac:dyDescent="0.4">
      <c r="A64" s="4" t="s">
        <v>189</v>
      </c>
    </row>
    <row r="65" spans="1:9" ht="18.75" customHeight="1" x14ac:dyDescent="0.4">
      <c r="A65" s="4" t="s">
        <v>190</v>
      </c>
    </row>
    <row r="66" spans="1:9" ht="9.75" customHeight="1" x14ac:dyDescent="0.4"/>
    <row r="67" spans="1:9" x14ac:dyDescent="0.4">
      <c r="A67" s="288" t="s">
        <v>199</v>
      </c>
      <c r="B67" s="288"/>
      <c r="C67" s="288"/>
      <c r="D67" s="288"/>
      <c r="E67" s="288"/>
      <c r="F67" s="288"/>
      <c r="G67" s="288"/>
      <c r="H67" s="288"/>
      <c r="I67" s="288"/>
    </row>
    <row r="68" spans="1:9" x14ac:dyDescent="0.4">
      <c r="A68" s="288" t="s">
        <v>213</v>
      </c>
      <c r="B68" s="288"/>
      <c r="C68" s="288"/>
      <c r="D68" s="288"/>
      <c r="E68" s="288"/>
      <c r="F68" s="288"/>
      <c r="G68" s="288"/>
      <c r="H68" s="288"/>
      <c r="I68" s="288"/>
    </row>
    <row r="69" spans="1:9" x14ac:dyDescent="0.4">
      <c r="A69" s="4" t="s">
        <v>202</v>
      </c>
    </row>
    <row r="70" spans="1:9" ht="10.5" customHeight="1" x14ac:dyDescent="0.4">
      <c r="A70" s="288"/>
      <c r="B70" s="288"/>
      <c r="C70" s="288"/>
      <c r="D70" s="288"/>
      <c r="E70" s="288"/>
      <c r="F70" s="288"/>
      <c r="G70" s="288"/>
      <c r="H70" s="288"/>
      <c r="I70" s="288"/>
    </row>
    <row r="71" spans="1:9" x14ac:dyDescent="0.4">
      <c r="A71" s="288" t="s">
        <v>191</v>
      </c>
      <c r="B71" s="288"/>
      <c r="C71" s="288"/>
      <c r="D71" s="288"/>
      <c r="E71" s="288"/>
      <c r="F71" s="288"/>
      <c r="G71" s="288"/>
      <c r="H71" s="288"/>
      <c r="I71" s="288"/>
    </row>
    <row r="72" spans="1:9" x14ac:dyDescent="0.4">
      <c r="A72" s="4" t="s">
        <v>180</v>
      </c>
    </row>
    <row r="73" spans="1:9" ht="10.5" customHeight="1" x14ac:dyDescent="0.4"/>
    <row r="74" spans="1:9" ht="20.25" customHeight="1" x14ac:dyDescent="0.4">
      <c r="A74" s="288" t="s">
        <v>192</v>
      </c>
      <c r="B74" s="288"/>
      <c r="C74" s="288"/>
      <c r="D74" s="288"/>
      <c r="E74" s="288"/>
      <c r="F74" s="288"/>
      <c r="G74" s="288"/>
      <c r="H74" s="288"/>
      <c r="I74" s="288"/>
    </row>
    <row r="75" spans="1:9" x14ac:dyDescent="0.4">
      <c r="A75" s="288" t="s">
        <v>185</v>
      </c>
      <c r="B75" s="288"/>
      <c r="C75" s="288"/>
      <c r="D75" s="288"/>
      <c r="E75" s="288"/>
      <c r="F75" s="288"/>
      <c r="G75" s="288"/>
      <c r="H75" s="288"/>
      <c r="I75" s="288"/>
    </row>
    <row r="76" spans="1:9" x14ac:dyDescent="0.4">
      <c r="A76" s="287" t="s">
        <v>209</v>
      </c>
      <c r="B76" s="287"/>
      <c r="C76" s="287"/>
      <c r="D76" s="287"/>
      <c r="E76" s="287"/>
      <c r="F76" s="287"/>
      <c r="G76" s="287"/>
      <c r="H76" s="287"/>
      <c r="I76" s="287"/>
    </row>
    <row r="77" spans="1:9" ht="10.5" customHeight="1" x14ac:dyDescent="0.4"/>
    <row r="78" spans="1:9" ht="22" x14ac:dyDescent="0.4">
      <c r="A78" s="276" t="s">
        <v>193</v>
      </c>
    </row>
    <row r="79" spans="1:9" x14ac:dyDescent="0.4">
      <c r="A79" s="4" t="s">
        <v>154</v>
      </c>
    </row>
    <row r="80" spans="1:9" x14ac:dyDescent="0.4">
      <c r="A80" s="288" t="s">
        <v>155</v>
      </c>
      <c r="B80" s="288"/>
      <c r="C80" s="288"/>
      <c r="D80" s="288"/>
      <c r="E80" s="288"/>
      <c r="F80" s="288"/>
      <c r="G80" s="288"/>
      <c r="H80" s="288"/>
      <c r="I80" s="288"/>
    </row>
    <row r="81" spans="1:10" x14ac:dyDescent="0.4">
      <c r="A81" s="287" t="s">
        <v>216</v>
      </c>
      <c r="B81" s="287"/>
      <c r="C81" s="287"/>
      <c r="D81" s="287"/>
      <c r="E81" s="287"/>
      <c r="F81" s="287"/>
      <c r="G81" s="287"/>
      <c r="H81" s="287"/>
      <c r="I81" s="287"/>
    </row>
    <row r="83" spans="1:10" ht="30" customHeight="1" x14ac:dyDescent="0.4">
      <c r="A83" s="286"/>
      <c r="B83" s="286"/>
      <c r="C83" s="286"/>
      <c r="D83" s="286"/>
      <c r="E83" s="286"/>
      <c r="F83" s="286"/>
      <c r="G83" s="286"/>
      <c r="H83" s="286"/>
      <c r="I83" s="286"/>
      <c r="J83" s="286"/>
    </row>
  </sheetData>
  <mergeCells count="15">
    <mergeCell ref="A83:J83"/>
    <mergeCell ref="A81:I81"/>
    <mergeCell ref="A80:I80"/>
    <mergeCell ref="A70:I70"/>
    <mergeCell ref="C5:E5"/>
    <mergeCell ref="A68:I68"/>
    <mergeCell ref="G5:I5"/>
    <mergeCell ref="A57:I57"/>
    <mergeCell ref="A58:I58"/>
    <mergeCell ref="A74:I74"/>
    <mergeCell ref="A71:I71"/>
    <mergeCell ref="A75:I75"/>
    <mergeCell ref="A76:I76"/>
    <mergeCell ref="A67:I67"/>
    <mergeCell ref="A61:J61"/>
  </mergeCells>
  <pageMargins left="0.75" right="0.2" top="0.25" bottom="0.35" header="0.25" footer="0.17"/>
  <pageSetup scale="44" orientation="landscape" r:id="rId1"/>
  <headerFooter alignWithMargins="0">
    <oddFooter>&amp;CTable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A1:V50"/>
  <sheetViews>
    <sheetView zoomScale="60" zoomScaleNormal="60" zoomScaleSheetLayoutView="55" workbookViewId="0">
      <selection activeCell="K34" sqref="K34"/>
    </sheetView>
  </sheetViews>
  <sheetFormatPr defaultColWidth="8.84375" defaultRowHeight="20" x14ac:dyDescent="0.4"/>
  <cols>
    <col min="1" max="1" width="55.23046875" style="45" customWidth="1"/>
    <col min="2" max="2" width="14.4609375" style="45" customWidth="1"/>
    <col min="3" max="3" width="13.4609375" style="45" customWidth="1"/>
    <col min="4" max="4" width="4" style="49" customWidth="1"/>
    <col min="5" max="5" width="13.4609375" style="45" customWidth="1"/>
    <col min="6" max="6" width="4" style="45" customWidth="1"/>
    <col min="7" max="7" width="2.23046875" style="45" customWidth="1"/>
    <col min="8" max="8" width="7.84375" style="50" customWidth="1"/>
    <col min="9" max="9" width="4" style="49" customWidth="1"/>
    <col min="10" max="10" width="5.4609375" style="45" customWidth="1"/>
    <col min="11" max="11" width="13.53515625" style="45" customWidth="1"/>
    <col min="12" max="12" width="4" style="45" customWidth="1"/>
    <col min="13" max="13" width="13.69140625" style="45" customWidth="1"/>
    <col min="14" max="14" width="4" style="45" customWidth="1"/>
    <col min="15" max="15" width="2.23046875" style="45" customWidth="1"/>
    <col min="16" max="16" width="7.84375" style="45" customWidth="1"/>
    <col min="17" max="17" width="4.07421875" style="45" customWidth="1"/>
    <col min="18" max="21" width="8.84375" style="45"/>
    <col min="22" max="22" width="11.765625" style="45" bestFit="1" customWidth="1"/>
    <col min="23" max="16384" width="8.84375" style="45"/>
  </cols>
  <sheetData>
    <row r="1" spans="1:17" x14ac:dyDescent="0.4">
      <c r="A1" s="1" t="s">
        <v>0</v>
      </c>
      <c r="B1" s="4"/>
      <c r="C1" s="84"/>
      <c r="D1" s="85"/>
      <c r="E1" s="86"/>
      <c r="F1" s="3"/>
      <c r="G1" s="3"/>
      <c r="H1" s="87"/>
      <c r="I1" s="15"/>
      <c r="J1" s="4"/>
      <c r="K1" s="4"/>
      <c r="L1" s="4"/>
      <c r="M1" s="4"/>
      <c r="N1" s="4"/>
      <c r="O1" s="4"/>
      <c r="P1" s="4"/>
      <c r="Q1" s="4"/>
    </row>
    <row r="2" spans="1:17" x14ac:dyDescent="0.4">
      <c r="A2" s="1" t="s">
        <v>9</v>
      </c>
      <c r="B2" s="4"/>
      <c r="C2" s="84"/>
      <c r="D2" s="85"/>
      <c r="E2" s="86"/>
      <c r="F2" s="6"/>
      <c r="G2" s="6"/>
      <c r="H2" s="88"/>
      <c r="I2" s="89"/>
      <c r="J2" s="4"/>
      <c r="K2" s="4"/>
      <c r="L2" s="4"/>
      <c r="M2" s="4"/>
      <c r="N2" s="4"/>
      <c r="O2" s="4"/>
      <c r="P2" s="4"/>
      <c r="Q2" s="4"/>
    </row>
    <row r="3" spans="1:17" x14ac:dyDescent="0.4">
      <c r="A3" s="1" t="s">
        <v>10</v>
      </c>
      <c r="B3" s="4"/>
      <c r="C3" s="84"/>
      <c r="D3" s="85"/>
      <c r="E3" s="86"/>
      <c r="F3" s="6"/>
      <c r="G3" s="6"/>
      <c r="H3" s="88"/>
      <c r="I3" s="89"/>
      <c r="J3" s="4"/>
      <c r="K3" s="4"/>
      <c r="L3" s="4"/>
      <c r="M3" s="4"/>
      <c r="N3" s="4"/>
      <c r="O3" s="4"/>
      <c r="P3" s="4"/>
      <c r="Q3" s="4"/>
    </row>
    <row r="4" spans="1:17" x14ac:dyDescent="0.4">
      <c r="A4" s="1"/>
      <c r="B4" s="4"/>
      <c r="C4" s="84"/>
      <c r="D4" s="85"/>
      <c r="E4" s="86"/>
      <c r="F4" s="6"/>
      <c r="G4" s="6"/>
      <c r="H4" s="88"/>
      <c r="I4" s="89"/>
      <c r="J4" s="4"/>
      <c r="K4" s="4"/>
      <c r="L4" s="4"/>
      <c r="M4" s="4"/>
      <c r="N4" s="4"/>
      <c r="O4" s="4"/>
      <c r="P4" s="4"/>
      <c r="Q4" s="4"/>
    </row>
    <row r="5" spans="1:17" ht="23.25" customHeight="1" thickBot="1" x14ac:dyDescent="0.45">
      <c r="A5" s="90"/>
      <c r="B5" s="4"/>
      <c r="C5" s="293" t="s">
        <v>158</v>
      </c>
      <c r="D5" s="289"/>
      <c r="E5" s="289"/>
      <c r="F5" s="91"/>
      <c r="G5" s="91"/>
      <c r="H5" s="92"/>
      <c r="I5" s="91"/>
      <c r="J5" s="4"/>
      <c r="K5" s="289" t="s">
        <v>147</v>
      </c>
      <c r="L5" s="289"/>
      <c r="M5" s="289"/>
      <c r="N5" s="91"/>
      <c r="O5" s="91"/>
      <c r="P5" s="92"/>
      <c r="Q5" s="91"/>
    </row>
    <row r="6" spans="1:17" ht="22.5" thickBot="1" x14ac:dyDescent="0.45">
      <c r="A6" s="93" t="s">
        <v>11</v>
      </c>
      <c r="B6" s="4"/>
      <c r="C6" s="62">
        <v>2018</v>
      </c>
      <c r="D6" s="9"/>
      <c r="E6" s="62">
        <v>2017</v>
      </c>
      <c r="F6" s="94"/>
      <c r="G6" s="4"/>
      <c r="H6" s="292" t="s">
        <v>12</v>
      </c>
      <c r="I6" s="292"/>
      <c r="J6" s="4"/>
      <c r="K6" s="62">
        <v>2018</v>
      </c>
      <c r="L6" s="9"/>
      <c r="M6" s="62">
        <v>2017</v>
      </c>
      <c r="N6" s="94"/>
      <c r="O6" s="4"/>
      <c r="P6" s="292" t="s">
        <v>12</v>
      </c>
      <c r="Q6" s="292"/>
    </row>
    <row r="7" spans="1:17" ht="21.75" customHeight="1" x14ac:dyDescent="0.4">
      <c r="A7" s="95" t="s">
        <v>13</v>
      </c>
      <c r="B7" s="4"/>
      <c r="C7" s="96"/>
      <c r="D7" s="97"/>
      <c r="E7" s="98"/>
      <c r="F7" s="3"/>
      <c r="G7" s="3"/>
      <c r="H7" s="87"/>
      <c r="I7" s="15"/>
      <c r="J7" s="4"/>
      <c r="K7" s="96"/>
      <c r="L7" s="97"/>
      <c r="M7" s="98"/>
      <c r="N7" s="3"/>
      <c r="O7" s="3"/>
      <c r="P7" s="87"/>
      <c r="Q7" s="15"/>
    </row>
    <row r="8" spans="1:17" s="47" customFormat="1" ht="21.75" customHeight="1" x14ac:dyDescent="0.4">
      <c r="A8" s="99" t="s">
        <v>14</v>
      </c>
      <c r="B8" s="5"/>
      <c r="C8" s="74">
        <v>5881</v>
      </c>
      <c r="D8" s="100"/>
      <c r="E8" s="75">
        <v>5652</v>
      </c>
      <c r="F8" s="76"/>
      <c r="G8" s="76"/>
      <c r="H8" s="101">
        <f t="shared" ref="H8" si="0">ROUND((C8-E8)/E8*100,0)</f>
        <v>4</v>
      </c>
      <c r="I8" s="102" t="s">
        <v>4</v>
      </c>
      <c r="J8" s="5"/>
      <c r="K8" s="74">
        <v>21242</v>
      </c>
      <c r="L8" s="100"/>
      <c r="M8" s="75">
        <v>19410</v>
      </c>
      <c r="N8" s="76"/>
      <c r="O8" s="76"/>
      <c r="P8" s="101">
        <f t="shared" ref="P8" si="1">ROUND((K8-M8)/M8*100,0)</f>
        <v>9</v>
      </c>
      <c r="Q8" s="102" t="s">
        <v>4</v>
      </c>
    </row>
    <row r="9" spans="1:17" s="47" customFormat="1" ht="21.75" customHeight="1" x14ac:dyDescent="0.4">
      <c r="A9" s="99" t="s">
        <v>15</v>
      </c>
      <c r="B9" s="5"/>
      <c r="C9" s="103">
        <v>2427</v>
      </c>
      <c r="D9" s="100"/>
      <c r="E9" s="101">
        <v>1992</v>
      </c>
      <c r="F9" s="76"/>
      <c r="G9" s="76"/>
      <c r="H9" s="101">
        <f>ROUND((C9-E9)/E9*100,0)</f>
        <v>22</v>
      </c>
      <c r="I9" s="102" t="s">
        <v>4</v>
      </c>
      <c r="J9" s="5"/>
      <c r="K9" s="103">
        <v>8462</v>
      </c>
      <c r="L9" s="100"/>
      <c r="M9" s="101">
        <v>7282</v>
      </c>
      <c r="N9" s="76"/>
      <c r="O9" s="76"/>
      <c r="P9" s="101">
        <f>ROUND((K9-M9)/M9*100,0)</f>
        <v>16</v>
      </c>
      <c r="Q9" s="102" t="s">
        <v>4</v>
      </c>
    </row>
    <row r="10" spans="1:17" s="47" customFormat="1" ht="21.75" customHeight="1" x14ac:dyDescent="0.4">
      <c r="A10" s="99" t="s">
        <v>94</v>
      </c>
      <c r="B10" s="5"/>
      <c r="C10" s="103">
        <v>3613</v>
      </c>
      <c r="D10" s="100"/>
      <c r="E10" s="101">
        <v>3759</v>
      </c>
      <c r="F10" s="76"/>
      <c r="G10" s="76"/>
      <c r="H10" s="101">
        <f t="shared" ref="H10:H12" si="2">ROUND((C10-E10)/E10*100,0)</f>
        <v>-4</v>
      </c>
      <c r="I10" s="102" t="s">
        <v>4</v>
      </c>
      <c r="J10" s="5"/>
      <c r="K10" s="103">
        <v>14250</v>
      </c>
      <c r="L10" s="100"/>
      <c r="M10" s="101">
        <v>13663</v>
      </c>
      <c r="N10" s="76"/>
      <c r="O10" s="76"/>
      <c r="P10" s="101">
        <f t="shared" ref="P10:P12" si="3">ROUND((K10-M10)/M10*100,0)</f>
        <v>4</v>
      </c>
      <c r="Q10" s="102" t="s">
        <v>4</v>
      </c>
    </row>
    <row r="11" spans="1:17" ht="21.75" customHeight="1" x14ac:dyDescent="0.4">
      <c r="A11" s="89" t="s">
        <v>107</v>
      </c>
      <c r="B11" s="4"/>
      <c r="C11" s="83">
        <v>2490</v>
      </c>
      <c r="D11" s="104"/>
      <c r="E11" s="69">
        <v>2441</v>
      </c>
      <c r="F11" s="17"/>
      <c r="G11" s="17"/>
      <c r="H11" s="101">
        <f t="shared" si="2"/>
        <v>2</v>
      </c>
      <c r="I11" s="102" t="s">
        <v>4</v>
      </c>
      <c r="J11" s="4"/>
      <c r="K11" s="83">
        <v>9808</v>
      </c>
      <c r="L11" s="104"/>
      <c r="M11" s="69">
        <v>9605</v>
      </c>
      <c r="N11" s="17"/>
      <c r="O11" s="17"/>
      <c r="P11" s="101">
        <f t="shared" si="3"/>
        <v>2</v>
      </c>
      <c r="Q11" s="102" t="s">
        <v>4</v>
      </c>
    </row>
    <row r="12" spans="1:17" ht="21.75" customHeight="1" thickBot="1" x14ac:dyDescent="0.45">
      <c r="A12" s="95" t="s">
        <v>16</v>
      </c>
      <c r="B12" s="4"/>
      <c r="C12" s="105">
        <f>SUM(C8:C11)</f>
        <v>14411</v>
      </c>
      <c r="D12" s="106"/>
      <c r="E12" s="107">
        <f>SUM(E8:E11)</f>
        <v>13844</v>
      </c>
      <c r="F12" s="17"/>
      <c r="G12" s="17"/>
      <c r="H12" s="101">
        <f t="shared" si="2"/>
        <v>4</v>
      </c>
      <c r="I12" s="102" t="s">
        <v>4</v>
      </c>
      <c r="J12" s="4"/>
      <c r="K12" s="105">
        <f>SUM(K8:K11)</f>
        <v>53762</v>
      </c>
      <c r="L12" s="106"/>
      <c r="M12" s="107">
        <f>SUM(M8:M11)</f>
        <v>49960</v>
      </c>
      <c r="N12" s="17"/>
      <c r="O12" s="17"/>
      <c r="P12" s="101">
        <f t="shared" si="3"/>
        <v>8</v>
      </c>
      <c r="Q12" s="102" t="s">
        <v>4</v>
      </c>
    </row>
    <row r="13" spans="1:17" ht="21.75" customHeight="1" thickTop="1" x14ac:dyDescent="0.4">
      <c r="A13" s="108"/>
      <c r="B13" s="4"/>
      <c r="C13" s="109"/>
      <c r="D13" s="104"/>
      <c r="E13" s="110"/>
      <c r="F13" s="17"/>
      <c r="G13" s="17"/>
      <c r="H13" s="111"/>
      <c r="I13" s="112"/>
      <c r="J13" s="4"/>
      <c r="K13" s="109"/>
      <c r="L13" s="104"/>
      <c r="M13" s="110"/>
      <c r="N13" s="17"/>
      <c r="O13" s="17"/>
      <c r="P13" s="111"/>
      <c r="Q13" s="112"/>
    </row>
    <row r="14" spans="1:17" ht="21.75" customHeight="1" x14ac:dyDescent="0.4">
      <c r="A14" s="113" t="s">
        <v>17</v>
      </c>
      <c r="B14" s="4"/>
      <c r="C14" s="109"/>
      <c r="D14" s="104"/>
      <c r="E14" s="110"/>
      <c r="F14" s="17"/>
      <c r="G14" s="17"/>
      <c r="H14" s="111"/>
      <c r="I14" s="112"/>
      <c r="J14" s="4"/>
      <c r="K14" s="109"/>
      <c r="L14" s="104"/>
      <c r="M14" s="110"/>
      <c r="N14" s="17"/>
      <c r="O14" s="17"/>
      <c r="P14" s="111"/>
      <c r="Q14" s="112"/>
    </row>
    <row r="15" spans="1:17" s="47" customFormat="1" ht="21.75" customHeight="1" x14ac:dyDescent="0.4">
      <c r="A15" s="99" t="s">
        <v>14</v>
      </c>
      <c r="B15" s="5"/>
      <c r="C15" s="74">
        <v>626</v>
      </c>
      <c r="D15" s="100"/>
      <c r="E15" s="75">
        <v>657</v>
      </c>
      <c r="F15" s="76"/>
      <c r="G15" s="76"/>
      <c r="H15" s="101">
        <f t="shared" ref="H15" si="4">ROUND((C15-E15)/E15*100,0)</f>
        <v>-5</v>
      </c>
      <c r="I15" s="102" t="s">
        <v>4</v>
      </c>
      <c r="J15" s="5"/>
      <c r="K15" s="74">
        <v>2272</v>
      </c>
      <c r="L15" s="100"/>
      <c r="M15" s="75">
        <v>2176</v>
      </c>
      <c r="N15" s="76"/>
      <c r="O15" s="76"/>
      <c r="P15" s="101">
        <f t="shared" ref="P15" si="5">ROUND((K15-M15)/M15*100,0)</f>
        <v>4</v>
      </c>
      <c r="Q15" s="102" t="s">
        <v>4</v>
      </c>
    </row>
    <row r="16" spans="1:17" s="47" customFormat="1" ht="21.75" customHeight="1" x14ac:dyDescent="0.4">
      <c r="A16" s="99" t="s">
        <v>15</v>
      </c>
      <c r="B16" s="5"/>
      <c r="C16" s="103">
        <v>376</v>
      </c>
      <c r="D16" s="100"/>
      <c r="E16" s="101">
        <v>249</v>
      </c>
      <c r="F16" s="76"/>
      <c r="G16" s="76"/>
      <c r="H16" s="101">
        <f>ROUND((C16-E16)/E16*100,0)</f>
        <v>51</v>
      </c>
      <c r="I16" s="102" t="s">
        <v>4</v>
      </c>
      <c r="J16" s="5"/>
      <c r="K16" s="103">
        <v>1248</v>
      </c>
      <c r="L16" s="100"/>
      <c r="M16" s="101">
        <v>1034</v>
      </c>
      <c r="N16" s="76"/>
      <c r="O16" s="76"/>
      <c r="P16" s="101">
        <f>ROUND((K16-M16)/M16*100,0)</f>
        <v>21</v>
      </c>
      <c r="Q16" s="102" t="s">
        <v>4</v>
      </c>
    </row>
    <row r="17" spans="1:22" s="47" customFormat="1" ht="21.75" customHeight="1" x14ac:dyDescent="0.4">
      <c r="A17" s="99" t="s">
        <v>94</v>
      </c>
      <c r="B17" s="5"/>
      <c r="C17" s="103">
        <v>289</v>
      </c>
      <c r="D17" s="100"/>
      <c r="E17" s="101">
        <v>246</v>
      </c>
      <c r="F17" s="76"/>
      <c r="G17" s="76"/>
      <c r="H17" s="101">
        <f t="shared" ref="H17:H19" si="6">ROUND((C17-E17)/E17*100,0)</f>
        <v>17</v>
      </c>
      <c r="I17" s="102" t="s">
        <v>4</v>
      </c>
      <c r="J17" s="5"/>
      <c r="K17" s="103">
        <v>1302</v>
      </c>
      <c r="L17" s="100"/>
      <c r="M17" s="101">
        <v>902</v>
      </c>
      <c r="N17" s="76"/>
      <c r="O17" s="76"/>
      <c r="P17" s="101">
        <f t="shared" ref="P17:P19" si="7">ROUND((K17-M17)/M17*100,0)</f>
        <v>44</v>
      </c>
      <c r="Q17" s="102" t="s">
        <v>4</v>
      </c>
    </row>
    <row r="18" spans="1:22" ht="21.75" customHeight="1" x14ac:dyDescent="0.4">
      <c r="A18" s="89" t="s">
        <v>107</v>
      </c>
      <c r="B18" s="4"/>
      <c r="C18" s="83">
        <v>224</v>
      </c>
      <c r="D18" s="104"/>
      <c r="E18" s="69">
        <v>215</v>
      </c>
      <c r="F18" s="17"/>
      <c r="G18" s="17"/>
      <c r="H18" s="101">
        <f t="shared" si="6"/>
        <v>4</v>
      </c>
      <c r="I18" s="102" t="s">
        <v>4</v>
      </c>
      <c r="J18" s="4"/>
      <c r="K18" s="83">
        <v>1055</v>
      </c>
      <c r="L18" s="104"/>
      <c r="M18" s="69">
        <v>980</v>
      </c>
      <c r="N18" s="17"/>
      <c r="O18" s="17"/>
      <c r="P18" s="101">
        <f t="shared" si="7"/>
        <v>8</v>
      </c>
      <c r="Q18" s="102" t="s">
        <v>4</v>
      </c>
    </row>
    <row r="19" spans="1:22" ht="21.75" customHeight="1" x14ac:dyDescent="0.4">
      <c r="A19" s="95" t="s">
        <v>136</v>
      </c>
      <c r="B19" s="4"/>
      <c r="C19" s="114">
        <f>SUM(C15:C18)</f>
        <v>1515</v>
      </c>
      <c r="D19" s="115"/>
      <c r="E19" s="116">
        <f>SUM(E15:E18)</f>
        <v>1367</v>
      </c>
      <c r="F19" s="17"/>
      <c r="G19" s="17"/>
      <c r="H19" s="101">
        <f t="shared" si="6"/>
        <v>11</v>
      </c>
      <c r="I19" s="102" t="s">
        <v>4</v>
      </c>
      <c r="J19" s="4"/>
      <c r="K19" s="114">
        <f>SUM(K15:K18)</f>
        <v>5877</v>
      </c>
      <c r="L19" s="115"/>
      <c r="M19" s="116">
        <f>SUM(M15:M18)</f>
        <v>5092</v>
      </c>
      <c r="N19" s="17"/>
      <c r="O19" s="17"/>
      <c r="P19" s="101">
        <f t="shared" si="7"/>
        <v>15</v>
      </c>
      <c r="Q19" s="102" t="s">
        <v>4</v>
      </c>
    </row>
    <row r="20" spans="1:22" ht="21.75" customHeight="1" x14ac:dyDescent="0.4">
      <c r="A20" s="95" t="s">
        <v>88</v>
      </c>
      <c r="B20" s="4"/>
      <c r="C20" s="25"/>
      <c r="D20" s="117"/>
      <c r="E20" s="26"/>
      <c r="F20" s="22"/>
      <c r="G20" s="22"/>
      <c r="H20" s="111"/>
      <c r="I20" s="102"/>
      <c r="J20" s="4"/>
      <c r="K20" s="25"/>
      <c r="L20" s="117"/>
      <c r="M20" s="26"/>
      <c r="N20" s="22"/>
      <c r="O20" s="22"/>
      <c r="P20" s="111"/>
      <c r="Q20" s="102"/>
    </row>
    <row r="21" spans="1:22" s="48" customFormat="1" ht="21.75" customHeight="1" x14ac:dyDescent="0.4">
      <c r="A21" s="118" t="s">
        <v>111</v>
      </c>
      <c r="B21" s="119"/>
      <c r="C21" s="103">
        <v>450</v>
      </c>
      <c r="D21" s="120"/>
      <c r="E21" s="101">
        <v>403</v>
      </c>
      <c r="F21" s="5"/>
      <c r="G21" s="25"/>
      <c r="H21" s="121"/>
      <c r="I21" s="26"/>
      <c r="J21" s="119"/>
      <c r="K21" s="103">
        <v>1803</v>
      </c>
      <c r="L21" s="120"/>
      <c r="M21" s="101">
        <v>1613</v>
      </c>
      <c r="N21" s="5"/>
      <c r="O21" s="25">
        <v>-622</v>
      </c>
      <c r="P21" s="121"/>
      <c r="Q21" s="26"/>
    </row>
    <row r="22" spans="1:22" s="48" customFormat="1" ht="21.75" customHeight="1" x14ac:dyDescent="0.4">
      <c r="A22" s="118" t="s">
        <v>215</v>
      </c>
      <c r="B22" s="119"/>
      <c r="C22" s="103">
        <v>0</v>
      </c>
      <c r="D22" s="120"/>
      <c r="E22" s="101">
        <v>0</v>
      </c>
      <c r="F22" s="119"/>
      <c r="G22" s="119"/>
      <c r="H22" s="119"/>
      <c r="I22" s="119"/>
      <c r="J22" s="119"/>
      <c r="K22" s="103">
        <v>-96</v>
      </c>
      <c r="L22" s="120"/>
      <c r="M22" s="101">
        <v>0</v>
      </c>
      <c r="N22" s="5"/>
      <c r="O22" s="25"/>
      <c r="P22" s="121"/>
      <c r="Q22" s="26"/>
    </row>
    <row r="23" spans="1:22" s="48" customFormat="1" ht="21.75" customHeight="1" x14ac:dyDescent="0.4">
      <c r="A23" s="118" t="s">
        <v>201</v>
      </c>
      <c r="B23" s="119"/>
      <c r="C23" s="83">
        <v>-114</v>
      </c>
      <c r="D23" s="122"/>
      <c r="E23" s="69">
        <v>179</v>
      </c>
      <c r="F23" s="4"/>
      <c r="G23" s="123"/>
      <c r="H23" s="124"/>
      <c r="I23" s="125"/>
      <c r="J23" s="119"/>
      <c r="K23" s="83">
        <v>-250</v>
      </c>
      <c r="L23" s="122"/>
      <c r="M23" s="69">
        <v>39</v>
      </c>
      <c r="N23" s="4"/>
      <c r="O23" s="123">
        <v>-160</v>
      </c>
      <c r="P23" s="124"/>
      <c r="Q23" s="125"/>
      <c r="V23" s="58"/>
    </row>
    <row r="24" spans="1:22" ht="24.75" customHeight="1" x14ac:dyDescent="0.4">
      <c r="A24" s="126" t="s">
        <v>89</v>
      </c>
      <c r="B24" s="119"/>
      <c r="C24" s="127">
        <f>SUM(C21:C23)</f>
        <v>336</v>
      </c>
      <c r="D24" s="122"/>
      <c r="E24" s="128">
        <f>SUM(E21:E23)</f>
        <v>582</v>
      </c>
      <c r="F24" s="4"/>
      <c r="G24" s="123"/>
      <c r="H24" s="101"/>
      <c r="I24" s="102"/>
      <c r="J24" s="4"/>
      <c r="K24" s="127">
        <f>SUM(K21:K23)</f>
        <v>1457</v>
      </c>
      <c r="L24" s="122"/>
      <c r="M24" s="128">
        <f>SUM(M21:M23)</f>
        <v>1652</v>
      </c>
      <c r="N24" s="4"/>
      <c r="O24" s="123"/>
      <c r="P24" s="101"/>
      <c r="Q24" s="102"/>
    </row>
    <row r="25" spans="1:22" ht="21.75" customHeight="1" thickBot="1" x14ac:dyDescent="0.45">
      <c r="A25" s="95" t="s">
        <v>124</v>
      </c>
      <c r="B25" s="4"/>
      <c r="C25" s="27">
        <f>+C24+C19</f>
        <v>1851</v>
      </c>
      <c r="D25" s="117"/>
      <c r="E25" s="28">
        <f>+E24+E19</f>
        <v>1949</v>
      </c>
      <c r="F25" s="17"/>
      <c r="G25" s="17"/>
      <c r="H25" s="101">
        <f>ROUND((C25-E25)/E25*100,0)</f>
        <v>-5</v>
      </c>
      <c r="I25" s="102" t="s">
        <v>4</v>
      </c>
      <c r="J25" s="4"/>
      <c r="K25" s="27">
        <f>+K24+K19</f>
        <v>7334</v>
      </c>
      <c r="L25" s="117"/>
      <c r="M25" s="28">
        <f>+M24+M19</f>
        <v>6744</v>
      </c>
      <c r="N25" s="17"/>
      <c r="O25" s="17"/>
      <c r="P25" s="101">
        <f t="shared" ref="P25" si="8">ROUND((K25-M25)/M25*100,0)</f>
        <v>9</v>
      </c>
      <c r="Q25" s="102" t="s">
        <v>4</v>
      </c>
    </row>
    <row r="26" spans="1:22" s="46" customFormat="1" ht="21.75" customHeight="1" thickTop="1" x14ac:dyDescent="0.4">
      <c r="A26" s="95"/>
      <c r="B26" s="4"/>
      <c r="C26" s="129"/>
      <c r="D26" s="117"/>
      <c r="E26" s="130"/>
      <c r="F26" s="17"/>
      <c r="G26" s="17"/>
      <c r="H26" s="131"/>
      <c r="I26" s="132"/>
      <c r="J26" s="6"/>
      <c r="K26" s="129"/>
      <c r="L26" s="117"/>
      <c r="M26" s="130"/>
      <c r="N26" s="17"/>
      <c r="O26" s="17"/>
      <c r="P26" s="131"/>
      <c r="Q26" s="132"/>
    </row>
    <row r="27" spans="1:22" s="46" customFormat="1" ht="21.75" customHeight="1" x14ac:dyDescent="0.4">
      <c r="A27" s="95" t="s">
        <v>138</v>
      </c>
      <c r="B27" s="6"/>
      <c r="C27" s="95"/>
      <c r="D27" s="95"/>
      <c r="E27" s="89"/>
      <c r="F27" s="109"/>
      <c r="G27" s="109"/>
      <c r="H27" s="133"/>
      <c r="I27" s="104"/>
      <c r="J27" s="6"/>
      <c r="K27" s="95"/>
      <c r="L27" s="95"/>
      <c r="M27" s="89"/>
      <c r="N27" s="109"/>
      <c r="O27" s="109"/>
      <c r="P27" s="133"/>
      <c r="Q27" s="104"/>
      <c r="R27" s="59"/>
      <c r="S27" s="59"/>
      <c r="T27" s="59"/>
      <c r="U27" s="59"/>
      <c r="V27" s="59"/>
    </row>
    <row r="28" spans="1:22" s="46" customFormat="1" ht="21.75" customHeight="1" x14ac:dyDescent="0.4">
      <c r="A28" s="99" t="s">
        <v>14</v>
      </c>
      <c r="B28" s="6"/>
      <c r="C28" s="134">
        <f>ROUND(C15/C8*100,1)</f>
        <v>10.6</v>
      </c>
      <c r="D28" s="135" t="s">
        <v>4</v>
      </c>
      <c r="E28" s="136">
        <f>ROUND(E15/E8*100,1)</f>
        <v>11.6</v>
      </c>
      <c r="F28" s="137" t="s">
        <v>4</v>
      </c>
      <c r="G28" s="137"/>
      <c r="H28" s="137"/>
      <c r="I28" s="138"/>
      <c r="J28" s="6"/>
      <c r="K28" s="134">
        <f>ROUND(K15/K8*100,1)</f>
        <v>10.7</v>
      </c>
      <c r="L28" s="135" t="s">
        <v>4</v>
      </c>
      <c r="M28" s="136">
        <f>ROUND(M15/M8*100,1)</f>
        <v>11.2</v>
      </c>
      <c r="N28" s="138" t="s">
        <v>4</v>
      </c>
      <c r="O28" s="137"/>
      <c r="P28" s="137"/>
      <c r="Q28" s="138"/>
      <c r="R28" s="59"/>
      <c r="S28" s="59"/>
      <c r="T28" s="59"/>
      <c r="U28" s="59"/>
      <c r="V28" s="59"/>
    </row>
    <row r="29" spans="1:22" s="46" customFormat="1" ht="21.75" customHeight="1" x14ac:dyDescent="0.4">
      <c r="A29" s="99" t="s">
        <v>15</v>
      </c>
      <c r="B29" s="6"/>
      <c r="C29" s="134">
        <f>ROUND(C16/C9*100,1)</f>
        <v>15.5</v>
      </c>
      <c r="D29" s="135" t="s">
        <v>4</v>
      </c>
      <c r="E29" s="136">
        <f>ROUND(E16/E9*100,1)</f>
        <v>12.5</v>
      </c>
      <c r="F29" s="137" t="s">
        <v>4</v>
      </c>
      <c r="G29" s="6"/>
      <c r="H29" s="137"/>
      <c r="I29" s="89"/>
      <c r="J29" s="6"/>
      <c r="K29" s="134">
        <f t="shared" ref="K29:K32" si="9">ROUND(K16/K9*100,1)</f>
        <v>14.7</v>
      </c>
      <c r="L29" s="135" t="s">
        <v>4</v>
      </c>
      <c r="M29" s="136">
        <f t="shared" ref="M29:M32" si="10">ROUND(M16/M9*100,1)</f>
        <v>14.2</v>
      </c>
      <c r="N29" s="138" t="s">
        <v>4</v>
      </c>
      <c r="O29" s="6"/>
      <c r="P29" s="137"/>
      <c r="Q29" s="89"/>
      <c r="R29" s="59"/>
      <c r="S29" s="59"/>
      <c r="T29" s="59"/>
      <c r="U29" s="59"/>
      <c r="V29" s="59"/>
    </row>
    <row r="30" spans="1:22" s="46" customFormat="1" ht="21.75" customHeight="1" x14ac:dyDescent="0.4">
      <c r="A30" s="99" t="s">
        <v>94</v>
      </c>
      <c r="B30" s="6"/>
      <c r="C30" s="134">
        <f>ROUND(C17/C10*100,1)</f>
        <v>8</v>
      </c>
      <c r="D30" s="135" t="s">
        <v>4</v>
      </c>
      <c r="E30" s="136">
        <f>ROUND(E17/E10*100,1)</f>
        <v>6.5</v>
      </c>
      <c r="F30" s="137" t="s">
        <v>4</v>
      </c>
      <c r="G30" s="6"/>
      <c r="H30" s="137"/>
      <c r="I30" s="89"/>
      <c r="J30" s="6"/>
      <c r="K30" s="134">
        <f t="shared" si="9"/>
        <v>9.1</v>
      </c>
      <c r="L30" s="135" t="s">
        <v>4</v>
      </c>
      <c r="M30" s="136">
        <f t="shared" si="10"/>
        <v>6.6</v>
      </c>
      <c r="N30" s="138" t="s">
        <v>4</v>
      </c>
      <c r="O30" s="6"/>
      <c r="P30" s="137"/>
      <c r="Q30" s="89"/>
      <c r="R30" s="59"/>
      <c r="S30" s="59"/>
      <c r="T30" s="59"/>
      <c r="U30" s="59"/>
      <c r="V30" s="59"/>
    </row>
    <row r="31" spans="1:22" s="46" customFormat="1" ht="21.75" customHeight="1" x14ac:dyDescent="0.4">
      <c r="A31" s="89" t="s">
        <v>107</v>
      </c>
      <c r="B31" s="6"/>
      <c r="C31" s="134">
        <f>ROUND(C18/C11*100,1)</f>
        <v>9</v>
      </c>
      <c r="D31" s="135" t="s">
        <v>4</v>
      </c>
      <c r="E31" s="136">
        <f>ROUND(E18/E11*100,1)</f>
        <v>8.8000000000000007</v>
      </c>
      <c r="F31" s="137" t="s">
        <v>4</v>
      </c>
      <c r="G31" s="137"/>
      <c r="H31" s="137"/>
      <c r="I31" s="138"/>
      <c r="J31" s="6"/>
      <c r="K31" s="134">
        <f t="shared" si="9"/>
        <v>10.8</v>
      </c>
      <c r="L31" s="135" t="s">
        <v>4</v>
      </c>
      <c r="M31" s="136">
        <f t="shared" si="10"/>
        <v>10.199999999999999</v>
      </c>
      <c r="N31" s="138" t="s">
        <v>4</v>
      </c>
      <c r="O31" s="137"/>
      <c r="P31" s="137"/>
      <c r="Q31" s="138"/>
      <c r="R31" s="59"/>
      <c r="S31" s="59"/>
      <c r="T31" s="59"/>
      <c r="U31" s="59"/>
      <c r="V31" s="59"/>
    </row>
    <row r="32" spans="1:22" s="46" customFormat="1" ht="21.75" customHeight="1" x14ac:dyDescent="0.4">
      <c r="A32" s="139" t="s">
        <v>139</v>
      </c>
      <c r="B32" s="6"/>
      <c r="C32" s="134">
        <f>ROUND(C19/C12*100,1)</f>
        <v>10.5</v>
      </c>
      <c r="D32" s="135" t="s">
        <v>4</v>
      </c>
      <c r="E32" s="136">
        <f>ROUND(E19/E12*100,1)</f>
        <v>9.9</v>
      </c>
      <c r="F32" s="137" t="s">
        <v>4</v>
      </c>
      <c r="G32" s="137"/>
      <c r="H32" s="137"/>
      <c r="I32" s="138"/>
      <c r="J32" s="6"/>
      <c r="K32" s="134">
        <f t="shared" si="9"/>
        <v>10.9</v>
      </c>
      <c r="L32" s="135" t="s">
        <v>4</v>
      </c>
      <c r="M32" s="136">
        <f t="shared" si="10"/>
        <v>10.199999999999999</v>
      </c>
      <c r="N32" s="138" t="s">
        <v>4</v>
      </c>
      <c r="O32" s="137"/>
      <c r="P32" s="137"/>
      <c r="Q32" s="138"/>
      <c r="R32" s="59"/>
      <c r="S32" s="59"/>
      <c r="T32" s="59"/>
      <c r="U32" s="59"/>
      <c r="V32" s="59"/>
    </row>
    <row r="33" spans="1:22" s="46" customFormat="1" ht="21.75" customHeight="1" x14ac:dyDescent="0.4">
      <c r="A33" s="95"/>
      <c r="B33" s="6"/>
      <c r="C33" s="134"/>
      <c r="D33" s="135"/>
      <c r="E33" s="136"/>
      <c r="F33" s="137"/>
      <c r="G33" s="137"/>
      <c r="H33" s="137"/>
      <c r="I33" s="138"/>
      <c r="J33" s="6"/>
      <c r="K33" s="134"/>
      <c r="L33" s="135"/>
      <c r="M33" s="136"/>
      <c r="N33" s="138"/>
      <c r="O33" s="137"/>
      <c r="P33" s="137"/>
      <c r="Q33" s="138"/>
      <c r="R33" s="59"/>
      <c r="S33" s="59"/>
      <c r="T33" s="59"/>
      <c r="U33" s="59"/>
      <c r="V33" s="59"/>
    </row>
    <row r="34" spans="1:22" s="46" customFormat="1" x14ac:dyDescent="0.4">
      <c r="A34" s="139" t="s">
        <v>140</v>
      </c>
      <c r="B34" s="6"/>
      <c r="C34" s="134">
        <f>ROUND(C25/C12*100,1)</f>
        <v>12.8</v>
      </c>
      <c r="D34" s="135" t="s">
        <v>4</v>
      </c>
      <c r="E34" s="136">
        <f>ROUND(E25/E12*100,1)</f>
        <v>14.1</v>
      </c>
      <c r="F34" s="137" t="s">
        <v>4</v>
      </c>
      <c r="G34" s="137"/>
      <c r="H34" s="137"/>
      <c r="I34" s="138"/>
      <c r="J34" s="6"/>
      <c r="K34" s="134">
        <f>ROUND(K25/K12*100,1)</f>
        <v>13.6</v>
      </c>
      <c r="L34" s="135" t="s">
        <v>4</v>
      </c>
      <c r="M34" s="136">
        <f>ROUND(M25/M12*100,1)</f>
        <v>13.5</v>
      </c>
      <c r="N34" s="138" t="s">
        <v>4</v>
      </c>
      <c r="O34" s="137"/>
      <c r="P34" s="137"/>
      <c r="Q34" s="138"/>
    </row>
    <row r="35" spans="1:22" s="46" customFormat="1" x14ac:dyDescent="0.4">
      <c r="A35" s="139"/>
      <c r="B35" s="6"/>
      <c r="C35" s="134"/>
      <c r="D35" s="135"/>
      <c r="E35" s="136"/>
      <c r="F35" s="137"/>
      <c r="G35" s="137"/>
      <c r="H35" s="137"/>
      <c r="I35" s="138"/>
      <c r="J35" s="6"/>
      <c r="K35" s="134"/>
      <c r="L35" s="135"/>
      <c r="M35" s="136"/>
      <c r="N35" s="138"/>
      <c r="O35" s="137"/>
      <c r="P35" s="137"/>
      <c r="Q35" s="138"/>
    </row>
    <row r="36" spans="1:22" ht="20.25" customHeight="1" x14ac:dyDescent="0.4">
      <c r="A36" s="288" t="s">
        <v>159</v>
      </c>
      <c r="B36" s="288"/>
      <c r="C36" s="288"/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71"/>
      <c r="O36" s="4"/>
      <c r="P36" s="4"/>
      <c r="Q36" s="4"/>
    </row>
    <row r="37" spans="1:22" x14ac:dyDescent="0.4">
      <c r="A37" s="287" t="s">
        <v>178</v>
      </c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71"/>
      <c r="O37" s="4"/>
      <c r="P37" s="4"/>
      <c r="Q37" s="4"/>
    </row>
    <row r="38" spans="1:22" ht="10.5" customHeight="1" x14ac:dyDescent="0.4">
      <c r="A38" s="82"/>
      <c r="B38" s="82"/>
      <c r="C38" s="82"/>
      <c r="D38" s="82"/>
      <c r="E38" s="82"/>
      <c r="F38" s="82"/>
      <c r="G38" s="82"/>
      <c r="H38" s="82"/>
      <c r="I38" s="82"/>
      <c r="J38" s="67"/>
      <c r="K38" s="67"/>
      <c r="L38" s="67"/>
      <c r="M38" s="67"/>
      <c r="N38" s="4"/>
      <c r="O38" s="4"/>
      <c r="P38" s="4"/>
      <c r="Q38" s="4"/>
    </row>
    <row r="39" spans="1:22" ht="18.75" customHeight="1" x14ac:dyDescent="0.4">
      <c r="A39" s="286" t="s">
        <v>186</v>
      </c>
      <c r="B39" s="286"/>
      <c r="C39" s="286"/>
      <c r="D39" s="286"/>
      <c r="E39" s="286"/>
      <c r="F39" s="286"/>
      <c r="G39" s="286"/>
      <c r="H39" s="286"/>
      <c r="I39" s="286"/>
      <c r="J39" s="286"/>
      <c r="K39" s="291"/>
      <c r="L39" s="291"/>
      <c r="M39" s="291"/>
      <c r="N39" s="4"/>
      <c r="O39" s="4"/>
      <c r="P39" s="4"/>
      <c r="Q39" s="4"/>
    </row>
    <row r="40" spans="1:22" ht="18.75" customHeight="1" x14ac:dyDescent="0.4">
      <c r="A40" s="4" t="s">
        <v>210</v>
      </c>
      <c r="B40" s="44"/>
      <c r="C40" s="4"/>
      <c r="D40" s="4"/>
      <c r="E40" s="4"/>
      <c r="F40" s="4"/>
      <c r="G40" s="4"/>
      <c r="H40" s="4"/>
      <c r="I40" s="4"/>
      <c r="J40" s="4"/>
      <c r="K40" s="67"/>
      <c r="L40" s="67"/>
      <c r="M40" s="67"/>
      <c r="N40" s="4"/>
      <c r="O40" s="4"/>
      <c r="P40" s="4"/>
      <c r="Q40" s="4"/>
    </row>
    <row r="41" spans="1:22" ht="18.75" customHeight="1" x14ac:dyDescent="0.4">
      <c r="A41" s="4" t="s">
        <v>211</v>
      </c>
      <c r="B41" s="44"/>
      <c r="C41" s="4"/>
      <c r="D41" s="4"/>
      <c r="E41" s="4"/>
      <c r="F41" s="4"/>
      <c r="G41" s="4"/>
      <c r="H41" s="4"/>
      <c r="I41" s="4"/>
      <c r="J41" s="4"/>
      <c r="K41" s="67"/>
      <c r="L41" s="67"/>
      <c r="M41" s="67"/>
      <c r="N41" s="4"/>
      <c r="O41" s="4"/>
      <c r="P41" s="4"/>
      <c r="Q41" s="4"/>
    </row>
    <row r="42" spans="1:22" ht="18.75" customHeight="1" x14ac:dyDescent="0.4">
      <c r="A42" s="4" t="s">
        <v>212</v>
      </c>
      <c r="B42" s="44"/>
      <c r="C42" s="4"/>
      <c r="D42" s="4"/>
      <c r="E42" s="4"/>
      <c r="F42" s="4"/>
      <c r="G42" s="4"/>
      <c r="H42" s="4"/>
      <c r="I42" s="4"/>
      <c r="J42" s="4"/>
      <c r="K42" s="67"/>
      <c r="L42" s="67"/>
      <c r="M42" s="67"/>
      <c r="N42" s="4"/>
      <c r="O42" s="4"/>
      <c r="P42" s="4"/>
      <c r="Q42" s="4"/>
    </row>
    <row r="43" spans="1:22" ht="9.75" customHeight="1" x14ac:dyDescent="0.4">
      <c r="A43" s="281"/>
      <c r="B43" s="281"/>
      <c r="C43" s="281"/>
      <c r="D43" s="281"/>
      <c r="E43" s="281"/>
      <c r="F43" s="281"/>
      <c r="G43" s="281"/>
      <c r="H43" s="281"/>
      <c r="I43" s="281"/>
      <c r="J43" s="67"/>
      <c r="K43" s="67"/>
      <c r="L43" s="67"/>
      <c r="M43" s="67"/>
      <c r="N43" s="4"/>
      <c r="O43" s="4"/>
      <c r="P43" s="4"/>
      <c r="Q43" s="4"/>
    </row>
    <row r="44" spans="1:22" x14ac:dyDescent="0.4">
      <c r="A44" s="288" t="s">
        <v>199</v>
      </c>
      <c r="B44" s="288"/>
      <c r="C44" s="288"/>
      <c r="D44" s="288"/>
      <c r="E44" s="288"/>
      <c r="F44" s="288"/>
      <c r="G44" s="288"/>
      <c r="H44" s="288"/>
      <c r="I44" s="288"/>
      <c r="J44" s="290"/>
      <c r="K44" s="290"/>
      <c r="L44" s="290"/>
      <c r="M44" s="290"/>
      <c r="N44" s="4"/>
      <c r="O44" s="4"/>
      <c r="P44" s="4"/>
      <c r="Q44" s="4"/>
    </row>
    <row r="45" spans="1:22" x14ac:dyDescent="0.4">
      <c r="A45" s="288" t="s">
        <v>200</v>
      </c>
      <c r="B45" s="288"/>
      <c r="C45" s="288"/>
      <c r="D45" s="288"/>
      <c r="E45" s="288"/>
      <c r="F45" s="288"/>
      <c r="G45" s="288"/>
      <c r="H45" s="288"/>
      <c r="I45" s="288"/>
      <c r="J45" s="290"/>
      <c r="K45" s="290"/>
      <c r="L45" s="290"/>
      <c r="M45" s="290"/>
      <c r="N45" s="4"/>
      <c r="O45" s="4"/>
      <c r="P45" s="4"/>
      <c r="Q45" s="4"/>
    </row>
    <row r="46" spans="1:22" x14ac:dyDescent="0.4">
      <c r="A46" s="4" t="s">
        <v>202</v>
      </c>
      <c r="B46" s="44"/>
      <c r="C46" s="4"/>
      <c r="D46" s="4"/>
      <c r="E46" s="4"/>
      <c r="F46" s="4"/>
      <c r="G46" s="4"/>
      <c r="H46" s="4"/>
      <c r="I46" s="4"/>
      <c r="J46" s="280"/>
      <c r="K46" s="280"/>
      <c r="L46" s="280"/>
      <c r="M46" s="280"/>
    </row>
    <row r="48" spans="1:22" x14ac:dyDescent="0.4">
      <c r="A48" s="288"/>
      <c r="B48" s="288"/>
      <c r="C48" s="288"/>
      <c r="D48" s="288"/>
      <c r="E48" s="288"/>
      <c r="F48" s="288"/>
      <c r="G48" s="288"/>
      <c r="H48" s="288"/>
      <c r="I48" s="288"/>
      <c r="J48" s="288"/>
      <c r="K48" s="288"/>
      <c r="L48" s="288"/>
      <c r="M48" s="288"/>
    </row>
    <row r="49" spans="1:13" x14ac:dyDescent="0.4">
      <c r="A49" s="287"/>
      <c r="B49" s="287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</row>
    <row r="50" spans="1:13" x14ac:dyDescent="0.4">
      <c r="A50" s="287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</row>
  </sheetData>
  <mergeCells count="12">
    <mergeCell ref="A39:M39"/>
    <mergeCell ref="A37:M37"/>
    <mergeCell ref="P6:Q6"/>
    <mergeCell ref="C5:E5"/>
    <mergeCell ref="H6:I6"/>
    <mergeCell ref="K5:M5"/>
    <mergeCell ref="A36:M36"/>
    <mergeCell ref="A50:M50"/>
    <mergeCell ref="A44:M44"/>
    <mergeCell ref="A45:M45"/>
    <mergeCell ref="A48:M48"/>
    <mergeCell ref="A49:M49"/>
  </mergeCells>
  <pageMargins left="0.75" right="0.2" top="0.25" bottom="0.35" header="0.25" footer="0.17"/>
  <pageSetup scale="61" orientation="landscape" r:id="rId1"/>
  <headerFooter alignWithMargins="0">
    <oddFooter>&amp;CTable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53"/>
  <sheetViews>
    <sheetView zoomScale="60" zoomScaleNormal="60" workbookViewId="0">
      <selection activeCell="A10" sqref="A10"/>
    </sheetView>
  </sheetViews>
  <sheetFormatPr defaultColWidth="8.84375" defaultRowHeight="20" x14ac:dyDescent="0.4"/>
  <cols>
    <col min="1" max="1" width="66.69140625" style="51" customWidth="1"/>
    <col min="2" max="2" width="10.07421875" style="51" customWidth="1"/>
    <col min="3" max="3" width="18.3046875" style="51" customWidth="1"/>
    <col min="4" max="4" width="2.53515625" style="46" bestFit="1" customWidth="1"/>
    <col min="5" max="5" width="18.3046875" style="51" customWidth="1"/>
    <col min="6" max="6" width="2.53515625" style="46" bestFit="1" customWidth="1"/>
    <col min="7" max="16384" width="8.84375" style="51"/>
  </cols>
  <sheetData>
    <row r="1" spans="1:5" x14ac:dyDescent="0.4">
      <c r="A1" s="140" t="s">
        <v>0</v>
      </c>
      <c r="B1" s="141"/>
      <c r="C1" s="142"/>
      <c r="D1" s="6"/>
      <c r="E1" s="142"/>
    </row>
    <row r="2" spans="1:5" x14ac:dyDescent="0.4">
      <c r="A2" s="140" t="s">
        <v>20</v>
      </c>
      <c r="B2" s="141"/>
      <c r="C2" s="142"/>
      <c r="D2" s="6"/>
      <c r="E2" s="142"/>
    </row>
    <row r="3" spans="1:5" x14ac:dyDescent="0.4">
      <c r="A3" s="140" t="s">
        <v>21</v>
      </c>
      <c r="B3" s="141"/>
      <c r="C3" s="142"/>
      <c r="D3" s="6"/>
      <c r="E3" s="142"/>
    </row>
    <row r="4" spans="1:5" ht="15" customHeight="1" x14ac:dyDescent="0.4">
      <c r="A4" s="140"/>
      <c r="B4" s="141"/>
      <c r="C4" s="142"/>
      <c r="D4" s="6"/>
      <c r="E4" s="142"/>
    </row>
    <row r="5" spans="1:5" ht="8.25" customHeight="1" x14ac:dyDescent="0.4">
      <c r="A5" s="140"/>
      <c r="B5" s="141"/>
      <c r="C5" s="143"/>
      <c r="D5" s="6"/>
      <c r="E5" s="143"/>
    </row>
    <row r="6" spans="1:5" ht="8.25" customHeight="1" x14ac:dyDescent="0.4">
      <c r="A6" s="144"/>
      <c r="B6" s="141"/>
      <c r="C6" s="145"/>
      <c r="D6" s="6"/>
      <c r="E6" s="145"/>
    </row>
    <row r="7" spans="1:5" ht="38.5" thickBot="1" x14ac:dyDescent="0.45">
      <c r="A7" s="146"/>
      <c r="B7" s="141"/>
      <c r="C7" s="62" t="s">
        <v>160</v>
      </c>
      <c r="D7" s="6"/>
      <c r="E7" s="147" t="s">
        <v>105</v>
      </c>
    </row>
    <row r="8" spans="1:5" ht="18.75" customHeight="1" x14ac:dyDescent="0.4">
      <c r="A8" s="140" t="s">
        <v>22</v>
      </c>
      <c r="B8" s="141"/>
      <c r="C8" s="148"/>
      <c r="D8" s="6"/>
      <c r="E8" s="148"/>
    </row>
    <row r="9" spans="1:5" ht="18.75" customHeight="1" x14ac:dyDescent="0.4">
      <c r="A9" s="149" t="s">
        <v>23</v>
      </c>
      <c r="B9" s="141"/>
      <c r="C9" s="150"/>
      <c r="D9" s="6"/>
      <c r="E9" s="150"/>
    </row>
    <row r="10" spans="1:5" ht="18.75" customHeight="1" x14ac:dyDescent="0.4">
      <c r="A10" s="149" t="s">
        <v>24</v>
      </c>
      <c r="B10" s="141"/>
      <c r="C10" s="12">
        <v>772</v>
      </c>
      <c r="D10" s="6"/>
      <c r="E10" s="14">
        <v>2861</v>
      </c>
    </row>
    <row r="11" spans="1:5" ht="18.75" customHeight="1" x14ac:dyDescent="0.4">
      <c r="A11" s="149" t="s">
        <v>25</v>
      </c>
      <c r="B11" s="141"/>
      <c r="C11" s="25">
        <v>2444</v>
      </c>
      <c r="D11" s="6"/>
      <c r="E11" s="151">
        <v>2265</v>
      </c>
    </row>
    <row r="12" spans="1:5" ht="18.75" customHeight="1" x14ac:dyDescent="0.4">
      <c r="A12" s="149" t="s">
        <v>113</v>
      </c>
      <c r="B12" s="141"/>
      <c r="C12" s="25">
        <v>9472</v>
      </c>
      <c r="D12" s="6"/>
      <c r="E12" s="151">
        <v>7992</v>
      </c>
    </row>
    <row r="13" spans="1:5" ht="18.75" customHeight="1" x14ac:dyDescent="0.4">
      <c r="A13" s="149" t="s">
        <v>112</v>
      </c>
      <c r="B13" s="141"/>
      <c r="C13" s="25">
        <v>2997</v>
      </c>
      <c r="D13" s="6"/>
      <c r="E13" s="151">
        <v>2878</v>
      </c>
    </row>
    <row r="14" spans="1:5" ht="18.75" customHeight="1" x14ac:dyDescent="0.4">
      <c r="A14" s="149" t="s">
        <v>26</v>
      </c>
      <c r="B14" s="141"/>
      <c r="C14" s="152">
        <v>418</v>
      </c>
      <c r="D14" s="6"/>
      <c r="E14" s="153">
        <v>1509</v>
      </c>
    </row>
    <row r="15" spans="1:5" ht="18.75" customHeight="1" x14ac:dyDescent="0.4">
      <c r="A15" s="154" t="s">
        <v>27</v>
      </c>
      <c r="B15" s="141"/>
      <c r="C15" s="20">
        <f>SUM(C10:C14)</f>
        <v>16103</v>
      </c>
      <c r="D15" s="6"/>
      <c r="E15" s="22">
        <f>SUM(E10:E14)</f>
        <v>17505</v>
      </c>
    </row>
    <row r="16" spans="1:5" ht="18.75" customHeight="1" x14ac:dyDescent="0.4">
      <c r="A16" s="146"/>
      <c r="B16" s="141"/>
      <c r="C16" s="155"/>
      <c r="D16" s="6"/>
      <c r="E16" s="156"/>
    </row>
    <row r="17" spans="1:5" ht="18.75" customHeight="1" x14ac:dyDescent="0.4">
      <c r="A17" s="149" t="s">
        <v>86</v>
      </c>
      <c r="B17" s="141"/>
      <c r="C17" s="25">
        <v>6124</v>
      </c>
      <c r="D17" s="6"/>
      <c r="E17" s="151">
        <v>5775</v>
      </c>
    </row>
    <row r="18" spans="1:5" ht="18.75" customHeight="1" x14ac:dyDescent="0.4">
      <c r="A18" s="142" t="s">
        <v>28</v>
      </c>
      <c r="B18" s="141"/>
      <c r="C18" s="25">
        <v>10769</v>
      </c>
      <c r="D18" s="6"/>
      <c r="E18" s="157">
        <v>10807</v>
      </c>
    </row>
    <row r="19" spans="1:5" ht="18.75" customHeight="1" x14ac:dyDescent="0.4">
      <c r="A19" s="142" t="s">
        <v>90</v>
      </c>
      <c r="B19" s="141"/>
      <c r="C19" s="25">
        <v>3494</v>
      </c>
      <c r="D19" s="6"/>
      <c r="E19" s="157">
        <v>3797</v>
      </c>
    </row>
    <row r="20" spans="1:5" ht="18.75" customHeight="1" x14ac:dyDescent="0.4">
      <c r="A20" s="142" t="s">
        <v>29</v>
      </c>
      <c r="B20" s="141"/>
      <c r="C20" s="158">
        <v>3208</v>
      </c>
      <c r="D20" s="6"/>
      <c r="E20" s="151">
        <v>3156</v>
      </c>
    </row>
    <row r="21" spans="1:5" ht="18.75" customHeight="1" x14ac:dyDescent="0.4">
      <c r="A21" s="142" t="s">
        <v>30</v>
      </c>
      <c r="B21" s="159"/>
      <c r="C21" s="18">
        <v>5178</v>
      </c>
      <c r="D21" s="6"/>
      <c r="E21" s="153">
        <v>5580</v>
      </c>
    </row>
    <row r="22" spans="1:5" ht="19" customHeight="1" thickBot="1" x14ac:dyDescent="0.45">
      <c r="A22" s="149" t="s">
        <v>31</v>
      </c>
      <c r="B22" s="160"/>
      <c r="C22" s="27">
        <f>SUM(C15:C21)</f>
        <v>44876</v>
      </c>
      <c r="D22" s="6"/>
      <c r="E22" s="28">
        <f>SUM(E15:E21)</f>
        <v>46620</v>
      </c>
    </row>
    <row r="23" spans="1:5" ht="18.75" customHeight="1" thickTop="1" x14ac:dyDescent="0.4">
      <c r="A23" s="146"/>
      <c r="B23" s="141"/>
      <c r="C23" s="161"/>
      <c r="D23" s="6"/>
      <c r="E23" s="162"/>
    </row>
    <row r="24" spans="1:5" ht="18.75" customHeight="1" x14ac:dyDescent="0.4">
      <c r="A24" s="140" t="s">
        <v>92</v>
      </c>
      <c r="B24" s="163"/>
      <c r="C24" s="164"/>
      <c r="D24" s="6"/>
      <c r="E24" s="165"/>
    </row>
    <row r="25" spans="1:5" ht="18.75" customHeight="1" x14ac:dyDescent="0.4">
      <c r="A25" s="149" t="s">
        <v>32</v>
      </c>
      <c r="B25" s="163"/>
      <c r="C25" s="164"/>
      <c r="D25" s="6"/>
      <c r="E25" s="165"/>
    </row>
    <row r="26" spans="1:5" ht="18.75" customHeight="1" x14ac:dyDescent="0.4">
      <c r="A26" s="149" t="s">
        <v>33</v>
      </c>
      <c r="B26" s="163"/>
      <c r="C26" s="12">
        <v>2402</v>
      </c>
      <c r="D26" s="6"/>
      <c r="E26" s="14">
        <v>1467</v>
      </c>
    </row>
    <row r="27" spans="1:5" ht="18.75" customHeight="1" x14ac:dyDescent="0.4">
      <c r="A27" s="149" t="s">
        <v>114</v>
      </c>
      <c r="B27" s="163"/>
      <c r="C27" s="25">
        <v>6491</v>
      </c>
      <c r="D27" s="6"/>
      <c r="E27" s="26">
        <v>7028</v>
      </c>
    </row>
    <row r="28" spans="1:5" ht="18.75" customHeight="1" x14ac:dyDescent="0.4">
      <c r="A28" s="149" t="s">
        <v>87</v>
      </c>
      <c r="B28" s="163"/>
      <c r="C28" s="25">
        <v>2122</v>
      </c>
      <c r="D28" s="6"/>
      <c r="E28" s="26">
        <v>1785</v>
      </c>
    </row>
    <row r="29" spans="1:5" x14ac:dyDescent="0.4">
      <c r="A29" s="149" t="s">
        <v>143</v>
      </c>
      <c r="B29" s="163"/>
      <c r="C29" s="25">
        <v>1500</v>
      </c>
      <c r="D29" s="6"/>
      <c r="E29" s="151">
        <v>750</v>
      </c>
    </row>
    <row r="30" spans="1:5" ht="18.75" customHeight="1" x14ac:dyDescent="0.4">
      <c r="A30" s="149" t="s">
        <v>34</v>
      </c>
      <c r="B30" s="141"/>
      <c r="C30" s="18">
        <v>1883</v>
      </c>
      <c r="D30" s="6"/>
      <c r="E30" s="19">
        <v>1883</v>
      </c>
    </row>
    <row r="31" spans="1:5" ht="18.75" customHeight="1" x14ac:dyDescent="0.4">
      <c r="A31" s="149" t="s">
        <v>35</v>
      </c>
      <c r="B31" s="141"/>
      <c r="C31" s="25">
        <f>SUM(C26:C30)</f>
        <v>14398</v>
      </c>
      <c r="D31" s="6"/>
      <c r="E31" s="26">
        <f>SUM(E26:E30)</f>
        <v>12913</v>
      </c>
    </row>
    <row r="32" spans="1:5" ht="18.75" customHeight="1" x14ac:dyDescent="0.4">
      <c r="A32" s="142"/>
      <c r="B32" s="141"/>
      <c r="C32" s="161"/>
      <c r="D32" s="6"/>
      <c r="E32" s="162"/>
    </row>
    <row r="33" spans="1:17" ht="18.75" customHeight="1" x14ac:dyDescent="0.4">
      <c r="A33" s="149" t="s">
        <v>38</v>
      </c>
      <c r="B33" s="141"/>
      <c r="C33" s="25">
        <v>12604</v>
      </c>
      <c r="D33" s="6"/>
      <c r="E33" s="151">
        <v>13513</v>
      </c>
    </row>
    <row r="34" spans="1:17" ht="18.75" customHeight="1" x14ac:dyDescent="0.4">
      <c r="A34" s="149" t="s">
        <v>36</v>
      </c>
      <c r="B34" s="159"/>
      <c r="C34" s="25">
        <v>11410</v>
      </c>
      <c r="D34" s="6"/>
      <c r="E34" s="151">
        <v>15703</v>
      </c>
    </row>
    <row r="35" spans="1:17" ht="18.75" customHeight="1" x14ac:dyDescent="0.4">
      <c r="A35" s="149" t="s">
        <v>37</v>
      </c>
      <c r="B35" s="141"/>
      <c r="C35" s="25">
        <v>704</v>
      </c>
      <c r="D35" s="6"/>
      <c r="E35" s="151">
        <v>719</v>
      </c>
    </row>
    <row r="36" spans="1:17" ht="18.75" customHeight="1" x14ac:dyDescent="0.4">
      <c r="A36" s="149" t="s">
        <v>39</v>
      </c>
      <c r="B36" s="159"/>
      <c r="C36" s="18">
        <v>4311</v>
      </c>
      <c r="D36" s="6"/>
      <c r="E36" s="153">
        <v>4548</v>
      </c>
    </row>
    <row r="37" spans="1:17" ht="18.75" customHeight="1" x14ac:dyDescent="0.4">
      <c r="A37" s="149" t="s">
        <v>40</v>
      </c>
      <c r="B37" s="159"/>
      <c r="C37" s="20">
        <f>SUM(C31:C36)</f>
        <v>43427</v>
      </c>
      <c r="D37" s="6"/>
      <c r="E37" s="22">
        <f>SUM(E31:E36)</f>
        <v>47396</v>
      </c>
    </row>
    <row r="38" spans="1:17" ht="18.75" customHeight="1" x14ac:dyDescent="0.4">
      <c r="A38" s="149"/>
      <c r="B38" s="159"/>
      <c r="C38" s="166"/>
      <c r="D38" s="6"/>
      <c r="E38" s="151"/>
    </row>
    <row r="39" spans="1:17" ht="18.75" customHeight="1" x14ac:dyDescent="0.4">
      <c r="A39" s="149" t="s">
        <v>41</v>
      </c>
      <c r="B39" s="159"/>
      <c r="C39" s="166"/>
      <c r="D39" s="6"/>
      <c r="E39" s="151"/>
    </row>
    <row r="40" spans="1:17" ht="18.75" customHeight="1" x14ac:dyDescent="0.4">
      <c r="A40" s="149" t="s">
        <v>42</v>
      </c>
      <c r="B40" s="159"/>
      <c r="C40" s="25">
        <v>281</v>
      </c>
      <c r="D40" s="6"/>
      <c r="E40" s="151">
        <v>284</v>
      </c>
    </row>
    <row r="41" spans="1:17" ht="18.75" customHeight="1" x14ac:dyDescent="0.4">
      <c r="A41" s="149" t="s">
        <v>43</v>
      </c>
      <c r="B41" s="159"/>
      <c r="C41" s="166">
        <v>0</v>
      </c>
      <c r="D41" s="6"/>
      <c r="E41" s="151">
        <v>0</v>
      </c>
    </row>
    <row r="42" spans="1:17" ht="18.75" customHeight="1" x14ac:dyDescent="0.4">
      <c r="A42" s="149" t="s">
        <v>44</v>
      </c>
      <c r="B42" s="159"/>
      <c r="C42" s="25">
        <v>15434</v>
      </c>
      <c r="D42" s="6"/>
      <c r="E42" s="151">
        <v>11405</v>
      </c>
    </row>
    <row r="43" spans="1:17" ht="18.75" customHeight="1" x14ac:dyDescent="0.4">
      <c r="A43" s="149" t="s">
        <v>45</v>
      </c>
      <c r="B43" s="159"/>
      <c r="C43" s="18">
        <v>-14321</v>
      </c>
      <c r="D43" s="6"/>
      <c r="E43" s="153">
        <v>-12539</v>
      </c>
    </row>
    <row r="44" spans="1:17" x14ac:dyDescent="0.4">
      <c r="A44" s="149" t="s">
        <v>137</v>
      </c>
      <c r="B44" s="159"/>
      <c r="C44" s="20">
        <f>SUM(C38:C43)</f>
        <v>1394</v>
      </c>
      <c r="D44" s="6"/>
      <c r="E44" s="157">
        <f>SUM(E40:E43)</f>
        <v>-850</v>
      </c>
    </row>
    <row r="45" spans="1:17" x14ac:dyDescent="0.4">
      <c r="A45" s="149" t="s">
        <v>104</v>
      </c>
      <c r="B45" s="159"/>
      <c r="C45" s="18">
        <v>55</v>
      </c>
      <c r="D45" s="80"/>
      <c r="E45" s="167">
        <v>74</v>
      </c>
    </row>
    <row r="46" spans="1:17" x14ac:dyDescent="0.4">
      <c r="A46" s="149" t="s">
        <v>218</v>
      </c>
      <c r="B46" s="159"/>
      <c r="C46" s="168">
        <f>SUM(C44:C45)</f>
        <v>1449</v>
      </c>
      <c r="D46" s="6"/>
      <c r="E46" s="153">
        <f>SUM(E44:E45)</f>
        <v>-776</v>
      </c>
    </row>
    <row r="47" spans="1:17" ht="20.5" thickBot="1" x14ac:dyDescent="0.45">
      <c r="A47" s="149" t="s">
        <v>91</v>
      </c>
      <c r="B47" s="160"/>
      <c r="C47" s="27">
        <f>SUM(C46,C37)</f>
        <v>44876</v>
      </c>
      <c r="D47" s="6"/>
      <c r="E47" s="28">
        <f>SUM(E46,E37)</f>
        <v>46620</v>
      </c>
    </row>
    <row r="48" spans="1:17" s="45" customFormat="1" ht="20.5" thickTop="1" x14ac:dyDescent="0.4">
      <c r="A48" s="57"/>
      <c r="H48" s="50"/>
      <c r="I48" s="49"/>
      <c r="Q48" s="49"/>
    </row>
    <row r="49" spans="1:13" ht="20.25" customHeight="1" x14ac:dyDescent="0.4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1:13" x14ac:dyDescent="0.4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x14ac:dyDescent="0.4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20.25" customHeight="1" x14ac:dyDescent="0.4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1:13" x14ac:dyDescent="0.4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</row>
  </sheetData>
  <pageMargins left="0.75" right="0.2" top="0.25" bottom="0.35" header="0.25" footer="0.17"/>
  <pageSetup scale="64" orientation="landscape" r:id="rId1"/>
  <headerFooter alignWithMargins="0">
    <oddFooter>&amp;CTable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D49"/>
  <sheetViews>
    <sheetView zoomScale="60" zoomScaleNormal="60" workbookViewId="0">
      <selection activeCell="D27" sqref="D27"/>
    </sheetView>
  </sheetViews>
  <sheetFormatPr defaultColWidth="16.84375" defaultRowHeight="20" x14ac:dyDescent="0.4"/>
  <cols>
    <col min="1" max="1" width="108" style="52" customWidth="1"/>
    <col min="2" max="2" width="16.69140625" style="52" customWidth="1"/>
    <col min="3" max="3" width="3.07421875" style="52" customWidth="1"/>
    <col min="4" max="4" width="16.69140625" style="52" customWidth="1"/>
    <col min="5" max="16384" width="16.84375" style="52"/>
  </cols>
  <sheetData>
    <row r="1" spans="1:4" x14ac:dyDescent="0.4">
      <c r="A1" s="169" t="s">
        <v>0</v>
      </c>
      <c r="B1" s="68"/>
      <c r="C1" s="68"/>
      <c r="D1" s="68"/>
    </row>
    <row r="2" spans="1:4" x14ac:dyDescent="0.4">
      <c r="A2" s="169" t="s">
        <v>115</v>
      </c>
      <c r="B2" s="68"/>
      <c r="C2" s="68"/>
      <c r="D2" s="68"/>
    </row>
    <row r="3" spans="1:4" x14ac:dyDescent="0.4">
      <c r="A3" s="169" t="s">
        <v>10</v>
      </c>
      <c r="B3" s="68"/>
      <c r="C3" s="68"/>
      <c r="D3" s="68"/>
    </row>
    <row r="4" spans="1:4" ht="12.75" customHeight="1" x14ac:dyDescent="0.4">
      <c r="A4" s="169"/>
      <c r="B4" s="68"/>
      <c r="C4" s="68"/>
      <c r="D4" s="68"/>
    </row>
    <row r="5" spans="1:4" ht="6" customHeight="1" x14ac:dyDescent="0.4">
      <c r="A5" s="169"/>
      <c r="B5" s="68"/>
      <c r="C5" s="68"/>
      <c r="D5" s="68"/>
    </row>
    <row r="6" spans="1:4" ht="20.5" thickBot="1" x14ac:dyDescent="0.45">
      <c r="A6" s="170"/>
      <c r="B6" s="294" t="s">
        <v>147</v>
      </c>
      <c r="C6" s="294"/>
      <c r="D6" s="294"/>
    </row>
    <row r="7" spans="1:4" ht="22.5" thickBot="1" x14ac:dyDescent="0.45">
      <c r="A7" s="170"/>
      <c r="B7" s="62">
        <v>2018</v>
      </c>
      <c r="C7" s="9"/>
      <c r="D7" s="62">
        <v>2017</v>
      </c>
    </row>
    <row r="8" spans="1:4" ht="6" customHeight="1" x14ac:dyDescent="0.4">
      <c r="A8" s="170"/>
      <c r="B8" s="171"/>
      <c r="C8" s="171"/>
      <c r="D8" s="171"/>
    </row>
    <row r="9" spans="1:4" x14ac:dyDescent="0.4">
      <c r="A9" s="169" t="s">
        <v>46</v>
      </c>
      <c r="B9" s="172"/>
      <c r="C9" s="173"/>
      <c r="D9" s="174"/>
    </row>
    <row r="10" spans="1:4" x14ac:dyDescent="0.4">
      <c r="A10" s="175" t="s">
        <v>47</v>
      </c>
      <c r="B10" s="176">
        <v>5046</v>
      </c>
      <c r="C10" s="177"/>
      <c r="D10" s="177">
        <v>1963</v>
      </c>
    </row>
    <row r="11" spans="1:4" x14ac:dyDescent="0.4">
      <c r="A11" s="175" t="s">
        <v>48</v>
      </c>
      <c r="B11" s="161"/>
      <c r="C11" s="173"/>
      <c r="D11" s="178"/>
    </row>
    <row r="12" spans="1:4" x14ac:dyDescent="0.4">
      <c r="A12" s="179" t="s">
        <v>49</v>
      </c>
      <c r="B12" s="166">
        <v>1161</v>
      </c>
      <c r="C12" s="180"/>
      <c r="D12" s="151">
        <v>1195</v>
      </c>
    </row>
    <row r="13" spans="1:4" x14ac:dyDescent="0.4">
      <c r="A13" s="179" t="s">
        <v>18</v>
      </c>
      <c r="B13" s="166">
        <v>173</v>
      </c>
      <c r="C13" s="180"/>
      <c r="D13" s="151">
        <v>158</v>
      </c>
    </row>
    <row r="14" spans="1:4" x14ac:dyDescent="0.4">
      <c r="A14" s="179" t="s">
        <v>165</v>
      </c>
      <c r="B14" s="166">
        <v>-244</v>
      </c>
      <c r="C14" s="180"/>
      <c r="D14" s="151">
        <v>3448</v>
      </c>
    </row>
    <row r="15" spans="1:4" x14ac:dyDescent="0.4">
      <c r="A15" s="196" t="s">
        <v>125</v>
      </c>
      <c r="B15" s="166">
        <v>96</v>
      </c>
      <c r="C15" s="180"/>
      <c r="D15" s="151">
        <v>0</v>
      </c>
    </row>
    <row r="16" spans="1:4" x14ac:dyDescent="0.4">
      <c r="A16" s="196" t="s">
        <v>166</v>
      </c>
      <c r="B16" s="166">
        <v>0</v>
      </c>
      <c r="C16" s="180"/>
      <c r="D16" s="151">
        <v>-198</v>
      </c>
    </row>
    <row r="17" spans="1:4" x14ac:dyDescent="0.4">
      <c r="A17" s="196" t="s">
        <v>167</v>
      </c>
      <c r="B17" s="166">
        <v>0</v>
      </c>
      <c r="C17" s="180"/>
      <c r="D17" s="151">
        <v>-73</v>
      </c>
    </row>
    <row r="18" spans="1:4" x14ac:dyDescent="0.4">
      <c r="A18" s="181" t="s">
        <v>50</v>
      </c>
      <c r="B18" s="166"/>
      <c r="C18" s="180"/>
      <c r="D18" s="151"/>
    </row>
    <row r="19" spans="1:4" x14ac:dyDescent="0.4">
      <c r="A19" s="179" t="s">
        <v>51</v>
      </c>
      <c r="B19" s="166">
        <v>-179</v>
      </c>
      <c r="C19" s="180"/>
      <c r="D19" s="151">
        <v>-902</v>
      </c>
    </row>
    <row r="20" spans="1:4" x14ac:dyDescent="0.4">
      <c r="A20" s="179" t="s">
        <v>116</v>
      </c>
      <c r="B20" s="166">
        <v>-1480</v>
      </c>
      <c r="C20" s="180"/>
      <c r="D20" s="151">
        <v>390</v>
      </c>
    </row>
    <row r="21" spans="1:4" x14ac:dyDescent="0.4">
      <c r="A21" s="179" t="s">
        <v>119</v>
      </c>
      <c r="B21" s="166">
        <v>-119</v>
      </c>
      <c r="C21" s="180"/>
      <c r="D21" s="151">
        <v>-79</v>
      </c>
    </row>
    <row r="22" spans="1:4" x14ac:dyDescent="0.4">
      <c r="A22" s="179" t="s">
        <v>52</v>
      </c>
      <c r="B22" s="166">
        <v>914</v>
      </c>
      <c r="C22" s="180"/>
      <c r="D22" s="151">
        <v>-189</v>
      </c>
    </row>
    <row r="23" spans="1:4" x14ac:dyDescent="0.4">
      <c r="A23" s="179" t="s">
        <v>120</v>
      </c>
      <c r="B23" s="166">
        <v>-537</v>
      </c>
      <c r="C23" s="180"/>
      <c r="D23" s="151">
        <v>353</v>
      </c>
    </row>
    <row r="24" spans="1:4" x14ac:dyDescent="0.4">
      <c r="A24" s="179" t="s">
        <v>53</v>
      </c>
      <c r="B24" s="166">
        <v>-3574</v>
      </c>
      <c r="C24" s="180"/>
      <c r="D24" s="151">
        <v>1316</v>
      </c>
    </row>
    <row r="25" spans="1:4" x14ac:dyDescent="0.4">
      <c r="A25" s="179" t="s">
        <v>54</v>
      </c>
      <c r="B25" s="166">
        <v>1077</v>
      </c>
      <c r="C25" s="180"/>
      <c r="D25" s="151">
        <v>-1210</v>
      </c>
    </row>
    <row r="26" spans="1:4" x14ac:dyDescent="0.4">
      <c r="A26" s="181" t="s">
        <v>19</v>
      </c>
      <c r="B26" s="182">
        <v>804</v>
      </c>
      <c r="C26" s="180"/>
      <c r="D26" s="153">
        <v>304</v>
      </c>
    </row>
    <row r="27" spans="1:4" ht="21.75" customHeight="1" x14ac:dyDescent="0.4">
      <c r="A27" s="169" t="s">
        <v>161</v>
      </c>
      <c r="B27" s="182">
        <f>SUM(B10:B26)</f>
        <v>3138</v>
      </c>
      <c r="C27" s="180"/>
      <c r="D27" s="153">
        <f>SUM(D10:D26)</f>
        <v>6476</v>
      </c>
    </row>
    <row r="28" spans="1:4" ht="18.75" customHeight="1" x14ac:dyDescent="0.4">
      <c r="A28" s="170"/>
      <c r="B28" s="166"/>
      <c r="C28" s="180"/>
      <c r="D28" s="151"/>
    </row>
    <row r="29" spans="1:4" ht="18.75" customHeight="1" x14ac:dyDescent="0.4">
      <c r="A29" s="169" t="s">
        <v>55</v>
      </c>
      <c r="B29" s="166"/>
      <c r="C29" s="180"/>
      <c r="D29" s="151"/>
    </row>
    <row r="30" spans="1:4" x14ac:dyDescent="0.4">
      <c r="A30" s="171" t="s">
        <v>56</v>
      </c>
      <c r="B30" s="166">
        <v>-1278</v>
      </c>
      <c r="C30" s="180"/>
      <c r="D30" s="151">
        <v>-1177</v>
      </c>
    </row>
    <row r="31" spans="1:4" x14ac:dyDescent="0.4">
      <c r="A31" s="183" t="s">
        <v>57</v>
      </c>
      <c r="B31" s="182">
        <v>203</v>
      </c>
      <c r="C31" s="180"/>
      <c r="D31" s="153">
        <v>30</v>
      </c>
    </row>
    <row r="32" spans="1:4" x14ac:dyDescent="0.4">
      <c r="A32" s="169" t="s">
        <v>162</v>
      </c>
      <c r="B32" s="184">
        <f>SUM(B30:B31)</f>
        <v>-1075</v>
      </c>
      <c r="C32" s="185"/>
      <c r="D32" s="186">
        <f>SUM(D30:D31)</f>
        <v>-1147</v>
      </c>
    </row>
    <row r="33" spans="1:4" ht="21.75" customHeight="1" x14ac:dyDescent="0.4">
      <c r="A33" s="169"/>
      <c r="B33" s="187"/>
      <c r="C33" s="185"/>
      <c r="D33" s="188"/>
    </row>
    <row r="34" spans="1:4" ht="18.75" customHeight="1" x14ac:dyDescent="0.4">
      <c r="A34" s="169" t="s">
        <v>58</v>
      </c>
      <c r="B34" s="189"/>
      <c r="C34" s="190"/>
      <c r="D34" s="157"/>
    </row>
    <row r="35" spans="1:4" ht="18.75" customHeight="1" x14ac:dyDescent="0.4">
      <c r="A35" s="191" t="s">
        <v>59</v>
      </c>
      <c r="B35" s="189">
        <v>-1492</v>
      </c>
      <c r="C35" s="190"/>
      <c r="D35" s="157">
        <v>-2001</v>
      </c>
    </row>
    <row r="36" spans="1:4" ht="18.75" customHeight="1" x14ac:dyDescent="0.4">
      <c r="A36" s="191" t="s">
        <v>60</v>
      </c>
      <c r="B36" s="189">
        <v>-2347</v>
      </c>
      <c r="C36" s="190"/>
      <c r="D36" s="157">
        <v>-2163</v>
      </c>
    </row>
    <row r="37" spans="1:4" ht="18.75" customHeight="1" x14ac:dyDescent="0.4">
      <c r="A37" s="191" t="s">
        <v>144</v>
      </c>
      <c r="B37" s="189">
        <v>600</v>
      </c>
      <c r="C37" s="190"/>
      <c r="D37" s="157">
        <v>0</v>
      </c>
    </row>
    <row r="38" spans="1:4" ht="18.75" customHeight="1" x14ac:dyDescent="0.4">
      <c r="A38" s="191" t="s">
        <v>163</v>
      </c>
      <c r="B38" s="189">
        <v>-750</v>
      </c>
      <c r="C38" s="190"/>
      <c r="D38" s="157">
        <v>0</v>
      </c>
    </row>
    <row r="39" spans="1:4" x14ac:dyDescent="0.4">
      <c r="A39" s="191" t="s">
        <v>57</v>
      </c>
      <c r="B39" s="182">
        <v>-163</v>
      </c>
      <c r="C39" s="190"/>
      <c r="D39" s="153">
        <v>-141</v>
      </c>
    </row>
    <row r="40" spans="1:4" x14ac:dyDescent="0.4">
      <c r="A40" s="169" t="s">
        <v>164</v>
      </c>
      <c r="B40" s="182">
        <f>SUM(B35:B39)</f>
        <v>-4152</v>
      </c>
      <c r="C40" s="180"/>
      <c r="D40" s="153">
        <f>SUM(D35:D39)</f>
        <v>-4305</v>
      </c>
    </row>
    <row r="41" spans="1:4" x14ac:dyDescent="0.4">
      <c r="A41" s="175"/>
      <c r="B41" s="192"/>
      <c r="C41" s="190"/>
      <c r="D41" s="193"/>
    </row>
    <row r="42" spans="1:4" ht="21.75" customHeight="1" x14ac:dyDescent="0.4">
      <c r="A42" s="169" t="s">
        <v>61</v>
      </c>
      <c r="B42" s="189">
        <f>+B27+B32+B40</f>
        <v>-2089</v>
      </c>
      <c r="C42" s="190"/>
      <c r="D42" s="157">
        <f>+D27+D32+D40</f>
        <v>1024</v>
      </c>
    </row>
    <row r="43" spans="1:4" ht="21.75" customHeight="1" x14ac:dyDescent="0.4">
      <c r="A43" s="169" t="s">
        <v>62</v>
      </c>
      <c r="B43" s="182">
        <v>2861</v>
      </c>
      <c r="C43" s="190"/>
      <c r="D43" s="153">
        <v>1837</v>
      </c>
    </row>
    <row r="44" spans="1:4" ht="21.75" customHeight="1" thickBot="1" x14ac:dyDescent="0.45">
      <c r="A44" s="169" t="s">
        <v>63</v>
      </c>
      <c r="B44" s="194">
        <f>+B42+B43</f>
        <v>772</v>
      </c>
      <c r="C44" s="177"/>
      <c r="D44" s="195">
        <f>+D42+D43</f>
        <v>2861</v>
      </c>
    </row>
    <row r="45" spans="1:4" ht="18.75" customHeight="1" thickTop="1" x14ac:dyDescent="0.4"/>
    <row r="46" spans="1:4" ht="21.75" customHeight="1" x14ac:dyDescent="0.4">
      <c r="A46" s="288"/>
      <c r="B46" s="288"/>
      <c r="C46" s="288"/>
      <c r="D46" s="288"/>
    </row>
    <row r="47" spans="1:4" ht="20.25" customHeight="1" x14ac:dyDescent="0.4">
      <c r="A47" s="68"/>
      <c r="B47" s="68"/>
      <c r="C47" s="68"/>
      <c r="D47" s="68"/>
    </row>
    <row r="48" spans="1:4" x14ac:dyDescent="0.4">
      <c r="A48" s="70"/>
    </row>
    <row r="49" spans="1:1" x14ac:dyDescent="0.4">
      <c r="A49" s="68"/>
    </row>
  </sheetData>
  <mergeCells count="2">
    <mergeCell ref="B6:D6"/>
    <mergeCell ref="A46:D46"/>
  </mergeCells>
  <pageMargins left="0.75" right="0.2" top="0.25" bottom="0.35" header="0.25" footer="0.17"/>
  <pageSetup scale="64" orientation="landscape" r:id="rId1"/>
  <headerFooter alignWithMargins="0">
    <oddFooter>&amp;CTable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5"/>
  <sheetViews>
    <sheetView zoomScale="60" zoomScaleNormal="60" zoomScaleSheetLayoutView="55" workbookViewId="0">
      <selection activeCell="H48" sqref="H48"/>
    </sheetView>
  </sheetViews>
  <sheetFormatPr defaultColWidth="8.84375" defaultRowHeight="20" x14ac:dyDescent="0.4"/>
  <cols>
    <col min="1" max="1" width="44.765625" style="51" customWidth="1"/>
    <col min="2" max="2" width="15.69140625" style="51" customWidth="1"/>
    <col min="3" max="3" width="4" style="51" customWidth="1"/>
    <col min="4" max="4" width="12.4609375" style="51" customWidth="1"/>
    <col min="5" max="5" width="4" style="51" customWidth="1"/>
    <col min="6" max="6" width="15.84375" style="51" customWidth="1"/>
    <col min="7" max="7" width="4" style="51" customWidth="1"/>
    <col min="8" max="8" width="17.07421875" style="51" customWidth="1"/>
    <col min="9" max="9" width="4" style="51" customWidth="1"/>
    <col min="10" max="10" width="17.23046875" style="51" customWidth="1"/>
    <col min="11" max="11" width="4" style="51" customWidth="1"/>
    <col min="12" max="12" width="14.07421875" style="51" customWidth="1"/>
    <col min="13" max="13" width="4" style="51" customWidth="1"/>
    <col min="14" max="14" width="17.23046875" style="51" customWidth="1"/>
    <col min="15" max="16384" width="8.84375" style="51"/>
  </cols>
  <sheetData>
    <row r="1" spans="1:14" x14ac:dyDescent="0.4">
      <c r="A1" s="140" t="s">
        <v>0</v>
      </c>
      <c r="B1" s="197"/>
      <c r="C1" s="198"/>
      <c r="D1" s="198"/>
      <c r="E1" s="198"/>
      <c r="F1" s="198"/>
      <c r="G1" s="198"/>
      <c r="H1" s="198"/>
      <c r="I1" s="198"/>
      <c r="J1" s="198"/>
      <c r="K1" s="199"/>
      <c r="L1" s="199"/>
      <c r="M1" s="199"/>
      <c r="N1" s="199"/>
    </row>
    <row r="2" spans="1:14" x14ac:dyDescent="0.4">
      <c r="A2" s="140" t="s">
        <v>93</v>
      </c>
      <c r="B2" s="197"/>
      <c r="C2" s="198"/>
      <c r="D2" s="198"/>
      <c r="E2" s="198"/>
      <c r="F2" s="198"/>
      <c r="G2" s="198"/>
      <c r="H2" s="198"/>
      <c r="I2" s="198"/>
      <c r="J2" s="198"/>
      <c r="K2" s="199"/>
      <c r="L2" s="199"/>
      <c r="M2" s="199"/>
      <c r="N2" s="199"/>
    </row>
    <row r="3" spans="1:14" x14ac:dyDescent="0.4">
      <c r="A3" s="140" t="s">
        <v>10</v>
      </c>
      <c r="B3" s="197"/>
      <c r="C3" s="198"/>
      <c r="D3" s="198"/>
      <c r="E3" s="198"/>
      <c r="F3" s="198"/>
      <c r="G3" s="198"/>
      <c r="H3" s="198"/>
      <c r="I3" s="198"/>
      <c r="J3" s="198"/>
      <c r="K3" s="199"/>
      <c r="L3" s="199"/>
      <c r="M3" s="199"/>
      <c r="N3" s="199"/>
    </row>
    <row r="4" spans="1:14" x14ac:dyDescent="0.4">
      <c r="A4" s="200"/>
      <c r="B4" s="201"/>
      <c r="C4" s="201"/>
      <c r="D4" s="201"/>
      <c r="E4" s="201"/>
      <c r="F4" s="202"/>
      <c r="G4" s="202"/>
      <c r="H4" s="202"/>
      <c r="I4" s="202"/>
      <c r="J4" s="202"/>
      <c r="K4" s="199"/>
      <c r="L4" s="199"/>
      <c r="M4" s="199"/>
      <c r="N4" s="199"/>
    </row>
    <row r="5" spans="1:14" x14ac:dyDescent="0.4">
      <c r="A5" s="203"/>
      <c r="B5" s="203"/>
      <c r="C5" s="203"/>
      <c r="D5" s="203"/>
      <c r="E5" s="203"/>
      <c r="F5" s="203"/>
      <c r="G5" s="203"/>
      <c r="H5" s="204" t="s">
        <v>64</v>
      </c>
      <c r="I5" s="205"/>
      <c r="J5" s="206"/>
      <c r="K5" s="199"/>
      <c r="L5" s="206"/>
      <c r="M5" s="199"/>
      <c r="N5" s="199"/>
    </row>
    <row r="6" spans="1:14" x14ac:dyDescent="0.4">
      <c r="A6" s="203"/>
      <c r="B6" s="206"/>
      <c r="C6" s="203"/>
      <c r="D6" s="206" t="s">
        <v>65</v>
      </c>
      <c r="E6" s="203"/>
      <c r="F6" s="203"/>
      <c r="G6" s="203"/>
      <c r="H6" s="204" t="s">
        <v>66</v>
      </c>
      <c r="I6" s="204"/>
      <c r="J6" s="206" t="s">
        <v>67</v>
      </c>
      <c r="K6" s="199"/>
      <c r="L6" s="206" t="s">
        <v>102</v>
      </c>
      <c r="M6" s="203"/>
      <c r="N6" s="206"/>
    </row>
    <row r="7" spans="1:14" x14ac:dyDescent="0.4">
      <c r="A7" s="203"/>
      <c r="B7" s="206" t="s">
        <v>68</v>
      </c>
      <c r="C7" s="207"/>
      <c r="D7" s="206" t="s">
        <v>103</v>
      </c>
      <c r="E7" s="207"/>
      <c r="F7" s="206" t="s">
        <v>69</v>
      </c>
      <c r="G7" s="203"/>
      <c r="H7" s="204" t="s">
        <v>70</v>
      </c>
      <c r="I7" s="204"/>
      <c r="J7" s="206" t="s">
        <v>71</v>
      </c>
      <c r="K7" s="199"/>
      <c r="L7" s="204" t="s">
        <v>99</v>
      </c>
      <c r="M7" s="207"/>
      <c r="N7" s="206" t="s">
        <v>67</v>
      </c>
    </row>
    <row r="8" spans="1:14" ht="20.5" thickBot="1" x14ac:dyDescent="0.45">
      <c r="A8" s="203"/>
      <c r="B8" s="208" t="s">
        <v>72</v>
      </c>
      <c r="C8" s="205"/>
      <c r="D8" s="208" t="s">
        <v>73</v>
      </c>
      <c r="E8" s="205"/>
      <c r="F8" s="208" t="s">
        <v>74</v>
      </c>
      <c r="G8" s="205"/>
      <c r="H8" s="208" t="s">
        <v>75</v>
      </c>
      <c r="I8" s="204"/>
      <c r="J8" s="208" t="s">
        <v>128</v>
      </c>
      <c r="K8" s="199"/>
      <c r="L8" s="208" t="s">
        <v>98</v>
      </c>
      <c r="M8" s="205"/>
      <c r="N8" s="208" t="s">
        <v>128</v>
      </c>
    </row>
    <row r="9" spans="1:14" x14ac:dyDescent="0.4">
      <c r="A9" s="203"/>
      <c r="B9" s="203"/>
      <c r="C9" s="203"/>
      <c r="D9" s="203"/>
      <c r="E9" s="203"/>
      <c r="F9" s="203"/>
      <c r="G9" s="203"/>
      <c r="H9" s="209"/>
      <c r="I9" s="205"/>
      <c r="J9" s="203"/>
      <c r="K9" s="199"/>
      <c r="L9" s="203"/>
      <c r="M9" s="203"/>
      <c r="N9" s="203"/>
    </row>
    <row r="10" spans="1:14" x14ac:dyDescent="0.4">
      <c r="A10" s="203"/>
      <c r="B10" s="203"/>
      <c r="C10" s="203"/>
      <c r="D10" s="203"/>
      <c r="E10" s="203"/>
      <c r="F10" s="203"/>
      <c r="G10" s="203"/>
      <c r="H10" s="205"/>
      <c r="I10" s="205"/>
      <c r="J10" s="203"/>
      <c r="K10" s="199"/>
      <c r="L10" s="203"/>
      <c r="M10" s="203"/>
      <c r="N10" s="203"/>
    </row>
    <row r="11" spans="1:14" x14ac:dyDescent="0.4">
      <c r="A11" s="205" t="s">
        <v>106</v>
      </c>
      <c r="B11" s="74">
        <v>284</v>
      </c>
      <c r="C11" s="74"/>
      <c r="D11" s="210" t="s">
        <v>110</v>
      </c>
      <c r="E11" s="74"/>
      <c r="F11" s="74">
        <v>11405</v>
      </c>
      <c r="G11" s="74"/>
      <c r="H11" s="74">
        <v>-12539</v>
      </c>
      <c r="I11" s="74"/>
      <c r="J11" s="74">
        <f>SUM(B11:H11)</f>
        <v>-850</v>
      </c>
      <c r="K11" s="199"/>
      <c r="L11" s="210">
        <v>74</v>
      </c>
      <c r="M11" s="74"/>
      <c r="N11" s="74">
        <f>J11+L11</f>
        <v>-776</v>
      </c>
    </row>
    <row r="12" spans="1:14" ht="6" customHeight="1" x14ac:dyDescent="0.4">
      <c r="A12" s="203"/>
      <c r="B12" s="211"/>
      <c r="C12" s="211"/>
      <c r="D12" s="211"/>
      <c r="E12" s="211"/>
      <c r="F12" s="211"/>
      <c r="G12" s="203"/>
      <c r="H12" s="212"/>
      <c r="I12" s="205"/>
      <c r="J12" s="213"/>
      <c r="K12" s="199"/>
      <c r="L12" s="214"/>
      <c r="M12" s="214"/>
      <c r="N12" s="215"/>
    </row>
    <row r="13" spans="1:14" x14ac:dyDescent="0.4">
      <c r="A13" s="216" t="s">
        <v>47</v>
      </c>
      <c r="B13" s="217">
        <v>0</v>
      </c>
      <c r="C13" s="218"/>
      <c r="D13" s="214">
        <v>0</v>
      </c>
      <c r="E13" s="219"/>
      <c r="F13" s="214">
        <v>5046</v>
      </c>
      <c r="G13" s="218"/>
      <c r="H13" s="217">
        <v>0</v>
      </c>
      <c r="I13" s="220"/>
      <c r="J13" s="214">
        <f>+B13+D13+F13+H13</f>
        <v>5046</v>
      </c>
      <c r="K13" s="199"/>
      <c r="L13" s="214">
        <v>0</v>
      </c>
      <c r="M13" s="219"/>
      <c r="N13" s="214">
        <f>+J13+L13</f>
        <v>5046</v>
      </c>
    </row>
    <row r="14" spans="1:14" ht="6" customHeight="1" x14ac:dyDescent="0.4">
      <c r="A14" s="199"/>
      <c r="B14" s="214"/>
      <c r="C14" s="214"/>
      <c r="D14" s="214"/>
      <c r="E14" s="214"/>
      <c r="F14" s="214"/>
      <c r="G14" s="199"/>
      <c r="H14" s="217"/>
      <c r="I14" s="221"/>
      <c r="J14" s="215"/>
      <c r="K14" s="199"/>
      <c r="L14" s="214"/>
      <c r="M14" s="214"/>
      <c r="N14" s="215"/>
    </row>
    <row r="15" spans="1:14" ht="22" x14ac:dyDescent="0.4">
      <c r="A15" s="216" t="s">
        <v>126</v>
      </c>
      <c r="B15" s="217">
        <v>0</v>
      </c>
      <c r="C15" s="218"/>
      <c r="D15" s="214">
        <v>0</v>
      </c>
      <c r="E15" s="219"/>
      <c r="F15" s="214">
        <v>0</v>
      </c>
      <c r="G15" s="218"/>
      <c r="H15" s="217">
        <v>626</v>
      </c>
      <c r="I15" s="220"/>
      <c r="J15" s="214">
        <f>+B15+D15+F15+H15</f>
        <v>626</v>
      </c>
      <c r="K15" s="199"/>
      <c r="L15" s="214">
        <v>0</v>
      </c>
      <c r="M15" s="219"/>
      <c r="N15" s="214">
        <f>+J15+L15</f>
        <v>626</v>
      </c>
    </row>
    <row r="16" spans="1:14" ht="6" customHeight="1" x14ac:dyDescent="0.4">
      <c r="A16" s="199"/>
      <c r="B16" s="221"/>
      <c r="C16" s="221"/>
      <c r="D16" s="221"/>
      <c r="E16" s="221"/>
      <c r="F16" s="221"/>
      <c r="G16" s="221"/>
      <c r="H16" s="221"/>
      <c r="I16" s="221"/>
      <c r="J16" s="222"/>
      <c r="K16" s="199"/>
      <c r="L16" s="214"/>
      <c r="M16" s="214"/>
      <c r="N16" s="215"/>
    </row>
    <row r="17" spans="1:14" x14ac:dyDescent="0.4">
      <c r="A17" s="216" t="s">
        <v>76</v>
      </c>
      <c r="B17" s="217">
        <v>-5</v>
      </c>
      <c r="C17" s="218"/>
      <c r="D17" s="214">
        <v>-404</v>
      </c>
      <c r="E17" s="219"/>
      <c r="F17" s="214">
        <v>-1083</v>
      </c>
      <c r="G17" s="218"/>
      <c r="H17" s="217">
        <v>0</v>
      </c>
      <c r="I17" s="220"/>
      <c r="J17" s="214">
        <f>+B17+D17+F17+H17</f>
        <v>-1492</v>
      </c>
      <c r="K17" s="199"/>
      <c r="L17" s="214">
        <v>0</v>
      </c>
      <c r="M17" s="219"/>
      <c r="N17" s="214">
        <f>+J17+L17</f>
        <v>-1492</v>
      </c>
    </row>
    <row r="18" spans="1:14" ht="6" customHeight="1" x14ac:dyDescent="0.4">
      <c r="A18" s="199"/>
      <c r="B18" s="214"/>
      <c r="C18" s="214"/>
      <c r="D18" s="214"/>
      <c r="E18" s="214"/>
      <c r="F18" s="214"/>
      <c r="G18" s="199"/>
      <c r="H18" s="217"/>
      <c r="I18" s="221"/>
      <c r="J18" s="215"/>
      <c r="K18" s="199"/>
      <c r="L18" s="221"/>
      <c r="M18" s="221"/>
      <c r="N18" s="222"/>
    </row>
    <row r="19" spans="1:14" ht="22" x14ac:dyDescent="0.4">
      <c r="A19" s="216" t="s">
        <v>127</v>
      </c>
      <c r="B19" s="217">
        <v>0</v>
      </c>
      <c r="C19" s="218"/>
      <c r="D19" s="214">
        <v>0</v>
      </c>
      <c r="E19" s="219"/>
      <c r="F19" s="214">
        <v>-2342</v>
      </c>
      <c r="G19" s="218"/>
      <c r="H19" s="217">
        <v>0</v>
      </c>
      <c r="I19" s="220"/>
      <c r="J19" s="214">
        <f>+B19+D19+F19+H19</f>
        <v>-2342</v>
      </c>
      <c r="K19" s="199"/>
      <c r="L19" s="214">
        <v>0</v>
      </c>
      <c r="M19" s="219"/>
      <c r="N19" s="214">
        <f>+J19+L19</f>
        <v>-2342</v>
      </c>
    </row>
    <row r="20" spans="1:14" ht="6" customHeight="1" x14ac:dyDescent="0.4">
      <c r="A20" s="199"/>
      <c r="B20" s="214"/>
      <c r="C20" s="214"/>
      <c r="D20" s="214"/>
      <c r="E20" s="214"/>
      <c r="F20" s="214"/>
      <c r="G20" s="199"/>
      <c r="H20" s="217"/>
      <c r="I20" s="221"/>
      <c r="J20" s="215"/>
      <c r="K20" s="199"/>
      <c r="L20" s="214"/>
      <c r="M20" s="214"/>
      <c r="N20" s="215"/>
    </row>
    <row r="21" spans="1:14" ht="38" x14ac:dyDescent="0.4">
      <c r="A21" s="278" t="s">
        <v>108</v>
      </c>
      <c r="B21" s="217">
        <v>2</v>
      </c>
      <c r="C21" s="218"/>
      <c r="D21" s="214">
        <v>404</v>
      </c>
      <c r="E21" s="219"/>
      <c r="F21" s="214">
        <v>0</v>
      </c>
      <c r="G21" s="218"/>
      <c r="H21" s="217">
        <v>0</v>
      </c>
      <c r="I21" s="220"/>
      <c r="J21" s="214">
        <f>+B21+D21+F21+H21</f>
        <v>406</v>
      </c>
      <c r="K21" s="199"/>
      <c r="L21" s="214">
        <v>0</v>
      </c>
      <c r="M21" s="219"/>
      <c r="N21" s="214">
        <f>+J21+L21</f>
        <v>406</v>
      </c>
    </row>
    <row r="22" spans="1:14" ht="5.25" customHeight="1" x14ac:dyDescent="0.4">
      <c r="A22" s="279"/>
      <c r="B22" s="205"/>
      <c r="C22" s="203"/>
      <c r="D22" s="205"/>
      <c r="E22" s="203"/>
      <c r="F22" s="205"/>
      <c r="G22" s="203"/>
      <c r="H22" s="205"/>
      <c r="I22" s="205"/>
      <c r="J22" s="223"/>
      <c r="K22" s="199"/>
      <c r="L22" s="217"/>
      <c r="M22" s="219"/>
      <c r="N22" s="217"/>
    </row>
    <row r="23" spans="1:14" ht="41" x14ac:dyDescent="0.4">
      <c r="A23" s="278" t="s">
        <v>168</v>
      </c>
      <c r="B23" s="217">
        <v>0</v>
      </c>
      <c r="C23" s="218"/>
      <c r="D23" s="214">
        <v>0</v>
      </c>
      <c r="E23" s="219"/>
      <c r="F23" s="214">
        <v>2408</v>
      </c>
      <c r="G23" s="218"/>
      <c r="H23" s="217">
        <v>-2408</v>
      </c>
      <c r="I23" s="220"/>
      <c r="J23" s="214">
        <f>+B23+D23+F23+H23</f>
        <v>0</v>
      </c>
      <c r="K23" s="199"/>
      <c r="L23" s="214">
        <v>0</v>
      </c>
      <c r="M23" s="219"/>
      <c r="N23" s="214">
        <f>+J23+L23</f>
        <v>0</v>
      </c>
    </row>
    <row r="24" spans="1:14" ht="5.25" customHeight="1" x14ac:dyDescent="0.4">
      <c r="A24" s="279"/>
      <c r="B24" s="205"/>
      <c r="C24" s="203"/>
      <c r="D24" s="205"/>
      <c r="E24" s="203"/>
      <c r="F24" s="205"/>
      <c r="G24" s="203"/>
      <c r="H24" s="205"/>
      <c r="I24" s="205"/>
      <c r="J24" s="223"/>
      <c r="K24" s="199"/>
      <c r="L24" s="217"/>
      <c r="M24" s="219"/>
      <c r="N24" s="217"/>
    </row>
    <row r="25" spans="1:14" ht="38" x14ac:dyDescent="0.4">
      <c r="A25" s="278" t="s">
        <v>100</v>
      </c>
      <c r="B25" s="217">
        <v>0</v>
      </c>
      <c r="C25" s="218"/>
      <c r="D25" s="214">
        <v>0</v>
      </c>
      <c r="E25" s="203"/>
      <c r="F25" s="217">
        <v>0</v>
      </c>
      <c r="G25" s="218"/>
      <c r="H25" s="214">
        <v>0</v>
      </c>
      <c r="I25" s="205"/>
      <c r="J25" s="214">
        <f>+B25+D25+F25+H25</f>
        <v>0</v>
      </c>
      <c r="K25" s="218"/>
      <c r="L25" s="217">
        <v>-19</v>
      </c>
      <c r="M25" s="218"/>
      <c r="N25" s="214">
        <f>+J25+L25</f>
        <v>-19</v>
      </c>
    </row>
    <row r="26" spans="1:14" ht="4.9000000000000004" customHeight="1" x14ac:dyDescent="0.4">
      <c r="A26" s="203"/>
      <c r="B26" s="224"/>
      <c r="C26" s="203"/>
      <c r="D26" s="224"/>
      <c r="E26" s="203"/>
      <c r="F26" s="224"/>
      <c r="G26" s="203"/>
      <c r="H26" s="224"/>
      <c r="I26" s="205"/>
      <c r="J26" s="225"/>
      <c r="K26" s="199"/>
      <c r="L26" s="224"/>
      <c r="M26" s="203"/>
      <c r="N26" s="225"/>
    </row>
    <row r="27" spans="1:14" ht="5.25" customHeight="1" x14ac:dyDescent="0.4">
      <c r="A27" s="203"/>
      <c r="B27" s="205"/>
      <c r="C27" s="203"/>
      <c r="D27" s="205"/>
      <c r="E27" s="203"/>
      <c r="F27" s="205"/>
      <c r="G27" s="203"/>
      <c r="H27" s="205"/>
      <c r="I27" s="205"/>
      <c r="J27" s="223"/>
      <c r="K27" s="199"/>
      <c r="L27" s="217"/>
      <c r="M27" s="219"/>
      <c r="N27" s="217"/>
    </row>
    <row r="28" spans="1:14" x14ac:dyDescent="0.4">
      <c r="A28" s="205" t="s">
        <v>169</v>
      </c>
      <c r="B28" s="226">
        <f>SUM(B11:B25)</f>
        <v>281</v>
      </c>
      <c r="C28" s="74"/>
      <c r="D28" s="210" t="s">
        <v>110</v>
      </c>
      <c r="E28" s="74"/>
      <c r="F28" s="226">
        <f>SUM(F11:F25)</f>
        <v>15434</v>
      </c>
      <c r="G28" s="74"/>
      <c r="H28" s="226">
        <f>SUM(H11:H25)</f>
        <v>-14321</v>
      </c>
      <c r="I28" s="74"/>
      <c r="J28" s="226">
        <f>SUM(J11:J25)</f>
        <v>1394</v>
      </c>
      <c r="K28" s="199"/>
      <c r="L28" s="226">
        <f>SUM(L11:L25)</f>
        <v>55</v>
      </c>
      <c r="M28" s="74"/>
      <c r="N28" s="226">
        <f>SUM(N11:N25)</f>
        <v>1449</v>
      </c>
    </row>
    <row r="29" spans="1:14" ht="4.5" customHeight="1" thickBot="1" x14ac:dyDescent="0.45">
      <c r="A29" s="227"/>
      <c r="B29" s="228"/>
      <c r="C29" s="229"/>
      <c r="D29" s="228"/>
      <c r="E29" s="229"/>
      <c r="F29" s="228"/>
      <c r="G29" s="229"/>
      <c r="H29" s="230"/>
      <c r="I29" s="231"/>
      <c r="J29" s="228"/>
      <c r="K29" s="199"/>
      <c r="L29" s="228"/>
      <c r="M29" s="229"/>
      <c r="N29" s="228"/>
    </row>
    <row r="30" spans="1:14" ht="12.75" customHeight="1" thickTop="1" x14ac:dyDescent="0.4">
      <c r="A30" s="199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205"/>
      <c r="M30" s="205"/>
      <c r="N30" s="223"/>
    </row>
    <row r="31" spans="1:14" x14ac:dyDescent="0.4">
      <c r="A31" s="232"/>
      <c r="B31" s="6"/>
      <c r="C31" s="6"/>
      <c r="D31" s="6"/>
      <c r="E31" s="6"/>
      <c r="F31" s="6"/>
      <c r="G31" s="6"/>
      <c r="H31" s="6"/>
      <c r="I31" s="6"/>
      <c r="J31" s="6"/>
      <c r="K31" s="199"/>
      <c r="L31" s="199"/>
      <c r="M31" s="199"/>
      <c r="N31" s="199"/>
    </row>
    <row r="32" spans="1:14" s="53" customFormat="1" ht="22" x14ac:dyDescent="0.4">
      <c r="A32" s="277" t="s">
        <v>181</v>
      </c>
      <c r="B32" s="233"/>
      <c r="C32" s="233"/>
      <c r="D32" s="233"/>
      <c r="E32" s="233"/>
      <c r="F32" s="233"/>
      <c r="G32" s="233"/>
      <c r="H32" s="233"/>
      <c r="I32" s="233"/>
      <c r="J32" s="233"/>
      <c r="K32" s="81"/>
      <c r="L32" s="81"/>
      <c r="M32" s="81"/>
      <c r="N32" s="81"/>
    </row>
    <row r="33" spans="1:14" s="53" customFormat="1" x14ac:dyDescent="0.4">
      <c r="A33" s="277" t="s">
        <v>182</v>
      </c>
      <c r="B33" s="233"/>
      <c r="C33" s="233"/>
      <c r="D33" s="233"/>
      <c r="E33" s="233"/>
      <c r="F33" s="233"/>
      <c r="G33" s="233"/>
      <c r="H33" s="233"/>
      <c r="I33" s="233"/>
      <c r="J33" s="233"/>
      <c r="K33" s="81"/>
      <c r="L33" s="81"/>
      <c r="M33" s="81"/>
      <c r="N33" s="81"/>
    </row>
    <row r="34" spans="1:14" s="53" customFormat="1" ht="10.5" customHeight="1" x14ac:dyDescent="0.4">
      <c r="A34" s="81"/>
      <c r="B34" s="233"/>
      <c r="C34" s="233"/>
      <c r="D34" s="233"/>
      <c r="E34" s="233"/>
      <c r="F34" s="233"/>
      <c r="G34" s="233"/>
      <c r="H34" s="233"/>
      <c r="I34" s="233"/>
      <c r="J34" s="233"/>
      <c r="K34" s="81"/>
      <c r="L34" s="81"/>
      <c r="M34" s="81"/>
      <c r="N34" s="81"/>
    </row>
    <row r="35" spans="1:14" s="53" customFormat="1" ht="22" x14ac:dyDescent="0.4">
      <c r="A35" s="81" t="s">
        <v>179</v>
      </c>
      <c r="B35" s="233"/>
      <c r="C35" s="233"/>
      <c r="D35" s="233"/>
      <c r="E35" s="233"/>
      <c r="F35" s="233"/>
      <c r="G35" s="233"/>
      <c r="H35" s="233"/>
      <c r="I35" s="233"/>
      <c r="J35" s="233"/>
      <c r="K35" s="81"/>
      <c r="L35" s="199"/>
      <c r="M35" s="199"/>
      <c r="N35" s="199"/>
    </row>
    <row r="36" spans="1:14" s="53" customFormat="1" x14ac:dyDescent="0.4">
      <c r="A36" s="277" t="s">
        <v>219</v>
      </c>
      <c r="B36" s="233"/>
      <c r="C36" s="233"/>
      <c r="D36" s="233"/>
      <c r="E36" s="233"/>
      <c r="F36" s="233"/>
      <c r="G36" s="233"/>
      <c r="H36" s="233"/>
      <c r="I36" s="233"/>
      <c r="J36" s="233"/>
      <c r="K36" s="81"/>
      <c r="L36" s="199"/>
      <c r="M36" s="199"/>
      <c r="N36" s="199"/>
    </row>
    <row r="37" spans="1:14" s="53" customFormat="1" ht="10.5" customHeight="1" x14ac:dyDescent="0.4">
      <c r="A37" s="81"/>
      <c r="B37" s="233"/>
      <c r="C37" s="233"/>
      <c r="D37" s="233"/>
      <c r="E37" s="233"/>
      <c r="F37" s="233"/>
      <c r="G37" s="233"/>
      <c r="H37" s="233"/>
      <c r="I37" s="233"/>
      <c r="J37" s="233"/>
      <c r="K37" s="81"/>
      <c r="L37" s="81"/>
      <c r="M37" s="81"/>
      <c r="N37" s="81"/>
    </row>
    <row r="38" spans="1:14" s="53" customFormat="1" ht="22" x14ac:dyDescent="0.4">
      <c r="A38" s="81" t="s">
        <v>118</v>
      </c>
      <c r="B38" s="233"/>
      <c r="C38" s="233"/>
      <c r="D38" s="233"/>
      <c r="E38" s="233"/>
      <c r="F38" s="233"/>
      <c r="G38" s="233"/>
      <c r="H38" s="233"/>
      <c r="I38" s="233"/>
      <c r="J38" s="233"/>
      <c r="K38" s="81"/>
      <c r="L38" s="81"/>
      <c r="M38" s="81"/>
      <c r="N38" s="81"/>
    </row>
    <row r="39" spans="1:14" s="53" customFormat="1" x14ac:dyDescent="0.4">
      <c r="A39" s="71" t="s">
        <v>117</v>
      </c>
      <c r="B39" s="233"/>
      <c r="C39" s="233"/>
      <c r="D39" s="233"/>
      <c r="E39" s="233"/>
      <c r="F39" s="233"/>
      <c r="G39" s="233"/>
      <c r="H39" s="233"/>
      <c r="I39" s="233"/>
      <c r="J39" s="233"/>
      <c r="K39" s="81"/>
      <c r="L39" s="81"/>
      <c r="M39" s="81"/>
      <c r="N39" s="81"/>
    </row>
    <row r="40" spans="1:14" s="53" customFormat="1" x14ac:dyDescent="0.4">
      <c r="A40" s="71" t="s">
        <v>142</v>
      </c>
      <c r="B40" s="233"/>
      <c r="C40" s="233"/>
      <c r="D40" s="233"/>
      <c r="E40" s="233"/>
      <c r="F40" s="233"/>
      <c r="G40" s="233"/>
      <c r="H40" s="233"/>
      <c r="I40" s="233"/>
      <c r="J40" s="233"/>
      <c r="K40" s="81"/>
      <c r="L40" s="81"/>
      <c r="M40" s="81"/>
      <c r="N40" s="81"/>
    </row>
    <row r="41" spans="1:14" s="53" customFormat="1" ht="10.5" customHeight="1" x14ac:dyDescent="0.4">
      <c r="A41" s="81"/>
      <c r="B41" s="233"/>
      <c r="C41" s="233"/>
      <c r="D41" s="233"/>
      <c r="E41" s="233"/>
      <c r="F41" s="233"/>
      <c r="G41" s="233"/>
      <c r="H41" s="233"/>
      <c r="I41" s="233"/>
      <c r="J41" s="233"/>
      <c r="K41" s="81"/>
      <c r="L41" s="81"/>
      <c r="M41" s="81"/>
      <c r="N41" s="81"/>
    </row>
    <row r="43" spans="1:14" x14ac:dyDescent="0.4">
      <c r="B43" s="54"/>
      <c r="D43" s="54"/>
      <c r="F43" s="54"/>
      <c r="H43" s="54"/>
      <c r="J43" s="54"/>
    </row>
    <row r="45" spans="1:14" x14ac:dyDescent="0.4">
      <c r="A45" s="46"/>
    </row>
  </sheetData>
  <pageMargins left="0.75" right="0.2" top="0.25" bottom="0.35" header="0.25" footer="0.17"/>
  <pageSetup scale="60" orientation="landscape" r:id="rId1"/>
  <headerFooter alignWithMargins="0">
    <oddFooter>&amp;CTable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2"/>
  <sheetViews>
    <sheetView zoomScale="60" zoomScaleNormal="60" workbookViewId="0">
      <selection activeCell="E16" sqref="E16"/>
    </sheetView>
  </sheetViews>
  <sheetFormatPr defaultColWidth="10.84375" defaultRowHeight="17.5" x14ac:dyDescent="0.35"/>
  <cols>
    <col min="1" max="1" width="54.23046875" style="55" customWidth="1"/>
    <col min="2" max="2" width="17.07421875" style="55" customWidth="1"/>
    <col min="3" max="3" width="14.765625" style="55" customWidth="1"/>
    <col min="4" max="4" width="5.765625" style="61" customWidth="1"/>
    <col min="5" max="5" width="14.765625" style="55" customWidth="1"/>
    <col min="6" max="6" width="4.4609375" style="56" customWidth="1"/>
    <col min="7" max="7" width="2.765625" style="55" customWidth="1"/>
    <col min="8" max="8" width="17.765625" style="56" customWidth="1"/>
    <col min="9" max="9" width="4.4609375" style="55" customWidth="1"/>
    <col min="10" max="10" width="17.69140625" style="55" customWidth="1"/>
    <col min="11" max="16384" width="10.84375" style="55"/>
  </cols>
  <sheetData>
    <row r="1" spans="1:10" ht="19" x14ac:dyDescent="0.4">
      <c r="A1" s="234" t="s">
        <v>0</v>
      </c>
      <c r="B1" s="235"/>
      <c r="C1" s="235"/>
      <c r="D1" s="236"/>
      <c r="E1" s="235"/>
      <c r="F1" s="237"/>
      <c r="G1" s="235"/>
      <c r="H1" s="237"/>
      <c r="I1" s="235"/>
      <c r="J1" s="238"/>
    </row>
    <row r="2" spans="1:10" ht="19" x14ac:dyDescent="0.4">
      <c r="A2" s="234" t="s">
        <v>141</v>
      </c>
      <c r="B2" s="239"/>
      <c r="C2" s="238"/>
      <c r="D2" s="240"/>
      <c r="E2" s="238"/>
      <c r="F2" s="241"/>
      <c r="G2" s="238"/>
      <c r="H2" s="241"/>
      <c r="I2" s="238"/>
      <c r="J2" s="238"/>
    </row>
    <row r="3" spans="1:10" ht="19" x14ac:dyDescent="0.4">
      <c r="A3" s="140" t="s">
        <v>170</v>
      </c>
      <c r="B3" s="242"/>
      <c r="C3" s="243"/>
      <c r="D3" s="90"/>
      <c r="E3" s="243"/>
      <c r="F3" s="244"/>
      <c r="G3" s="243"/>
      <c r="H3" s="244"/>
      <c r="I3" s="243"/>
      <c r="J3" s="238"/>
    </row>
    <row r="4" spans="1:10" ht="8.25" customHeight="1" x14ac:dyDescent="0.4">
      <c r="A4" s="1"/>
      <c r="B4" s="239"/>
      <c r="C4" s="235"/>
      <c r="D4" s="236"/>
      <c r="E4" s="235"/>
      <c r="F4" s="237"/>
      <c r="G4" s="235"/>
      <c r="H4" s="237"/>
      <c r="I4" s="235"/>
      <c r="J4" s="238"/>
    </row>
    <row r="5" spans="1:10" ht="38.5" thickBot="1" x14ac:dyDescent="0.45">
      <c r="A5" s="234"/>
      <c r="B5" s="239"/>
      <c r="C5" s="235"/>
      <c r="D5" s="236"/>
      <c r="E5" s="235"/>
      <c r="F5" s="237"/>
      <c r="G5" s="235"/>
      <c r="H5" s="62" t="s">
        <v>171</v>
      </c>
      <c r="I5" s="252"/>
      <c r="J5" s="251" t="s">
        <v>172</v>
      </c>
    </row>
    <row r="6" spans="1:10" ht="19" x14ac:dyDescent="0.4">
      <c r="A6" s="234" t="s">
        <v>129</v>
      </c>
      <c r="B6" s="239"/>
      <c r="C6" s="235"/>
      <c r="D6" s="236"/>
      <c r="E6" s="235"/>
      <c r="F6" s="237"/>
      <c r="G6" s="235"/>
      <c r="H6" s="237"/>
      <c r="I6" s="235"/>
      <c r="J6" s="238"/>
    </row>
    <row r="7" spans="1:10" ht="19" x14ac:dyDescent="0.4">
      <c r="A7" s="270" t="s">
        <v>130</v>
      </c>
      <c r="B7" s="239"/>
      <c r="C7" s="235"/>
      <c r="D7" s="236"/>
      <c r="E7" s="235"/>
      <c r="F7" s="237"/>
      <c r="G7" s="235"/>
      <c r="H7" s="74">
        <v>-1090</v>
      </c>
      <c r="I7" s="235"/>
      <c r="J7" s="75">
        <v>-1431</v>
      </c>
    </row>
    <row r="8" spans="1:10" ht="19" x14ac:dyDescent="0.4">
      <c r="A8" s="270" t="s">
        <v>131</v>
      </c>
      <c r="B8" s="239"/>
      <c r="C8" s="235"/>
      <c r="D8" s="236"/>
      <c r="E8" s="235"/>
      <c r="F8" s="237"/>
      <c r="G8" s="235"/>
      <c r="H8" s="25">
        <v>2565</v>
      </c>
      <c r="I8" s="235"/>
      <c r="J8" s="26">
        <v>2433</v>
      </c>
    </row>
    <row r="9" spans="1:10" ht="22.5" thickBot="1" x14ac:dyDescent="0.45">
      <c r="A9" s="271" t="s">
        <v>132</v>
      </c>
      <c r="B9" s="239"/>
      <c r="C9" s="235"/>
      <c r="D9" s="236"/>
      <c r="E9" s="235"/>
      <c r="F9" s="237"/>
      <c r="G9" s="235"/>
      <c r="H9" s="256">
        <f>SUM(H7:H8)</f>
        <v>1475</v>
      </c>
      <c r="I9" s="253"/>
      <c r="J9" s="257">
        <f>SUM(J7:J8)</f>
        <v>1002</v>
      </c>
    </row>
    <row r="10" spans="1:10" ht="19.5" thickTop="1" x14ac:dyDescent="0.4">
      <c r="A10" s="234"/>
      <c r="B10" s="239"/>
      <c r="C10" s="235"/>
      <c r="D10" s="236"/>
      <c r="E10" s="235"/>
      <c r="F10" s="237"/>
      <c r="G10" s="235"/>
      <c r="H10" s="237"/>
      <c r="I10" s="235"/>
      <c r="J10" s="238"/>
    </row>
    <row r="11" spans="1:10" ht="19" x14ac:dyDescent="0.4">
      <c r="A11" s="234" t="s">
        <v>133</v>
      </c>
      <c r="B11" s="239"/>
      <c r="C11" s="235"/>
      <c r="D11" s="236"/>
      <c r="E11" s="235"/>
      <c r="F11" s="237"/>
      <c r="G11" s="235"/>
      <c r="H11" s="237"/>
      <c r="I11" s="235"/>
      <c r="J11" s="238"/>
    </row>
    <row r="12" spans="1:10" ht="19" x14ac:dyDescent="0.4">
      <c r="A12" s="270" t="s">
        <v>134</v>
      </c>
      <c r="B12" s="239"/>
      <c r="C12" s="235"/>
      <c r="D12" s="236"/>
      <c r="E12" s="235"/>
      <c r="F12" s="237"/>
      <c r="G12" s="235"/>
      <c r="H12" s="74">
        <v>-515</v>
      </c>
      <c r="I12" s="235"/>
      <c r="J12" s="75">
        <v>-630</v>
      </c>
    </row>
    <row r="13" spans="1:10" ht="19" x14ac:dyDescent="0.4">
      <c r="A13" s="270" t="s">
        <v>131</v>
      </c>
      <c r="B13" s="239"/>
      <c r="C13" s="235"/>
      <c r="D13" s="236"/>
      <c r="E13" s="235"/>
      <c r="F13" s="237"/>
      <c r="G13" s="235"/>
      <c r="H13" s="18">
        <f>H8</f>
        <v>2565</v>
      </c>
      <c r="I13" s="235"/>
      <c r="J13" s="19">
        <f>J8</f>
        <v>2433</v>
      </c>
    </row>
    <row r="14" spans="1:10" ht="19" x14ac:dyDescent="0.4">
      <c r="A14" s="271" t="s">
        <v>135</v>
      </c>
      <c r="B14" s="239"/>
      <c r="C14" s="235"/>
      <c r="D14" s="236"/>
      <c r="E14" s="235"/>
      <c r="F14" s="237"/>
      <c r="G14" s="235"/>
      <c r="H14" s="25">
        <f>SUM(H12:H13)</f>
        <v>2050</v>
      </c>
      <c r="I14" s="235"/>
      <c r="J14" s="26">
        <f>SUM(J12:J13)</f>
        <v>1803</v>
      </c>
    </row>
    <row r="15" spans="1:10" ht="22" x14ac:dyDescent="0.4">
      <c r="A15" s="270" t="s">
        <v>217</v>
      </c>
      <c r="B15" s="239"/>
      <c r="C15" s="235"/>
      <c r="D15" s="236"/>
      <c r="E15" s="235"/>
      <c r="F15" s="237"/>
      <c r="G15" s="235"/>
      <c r="H15" s="25">
        <v>-575</v>
      </c>
      <c r="I15" s="235"/>
      <c r="J15" s="26">
        <v>-801</v>
      </c>
    </row>
    <row r="16" spans="1:10" ht="22.5" thickBot="1" x14ac:dyDescent="0.45">
      <c r="A16" s="271" t="s">
        <v>132</v>
      </c>
      <c r="B16" s="239"/>
      <c r="C16" s="235"/>
      <c r="D16" s="236"/>
      <c r="E16" s="235"/>
      <c r="F16" s="237"/>
      <c r="G16" s="235"/>
      <c r="H16" s="256">
        <f>SUM(H14:H15)</f>
        <v>1475</v>
      </c>
      <c r="I16" s="253"/>
      <c r="J16" s="257">
        <f>SUM(J14:J15)</f>
        <v>1002</v>
      </c>
    </row>
    <row r="17" spans="1:10" ht="12" customHeight="1" thickTop="1" x14ac:dyDescent="0.4">
      <c r="A17" s="271"/>
      <c r="B17" s="239"/>
      <c r="C17" s="235"/>
      <c r="D17" s="236"/>
      <c r="E17" s="235"/>
      <c r="F17" s="237"/>
      <c r="G17" s="235"/>
      <c r="H17" s="74"/>
      <c r="I17" s="253"/>
      <c r="J17" s="75"/>
    </row>
    <row r="18" spans="1:10" ht="19.5" customHeight="1" x14ac:dyDescent="0.4">
      <c r="A18" s="285" t="s">
        <v>176</v>
      </c>
      <c r="B18" s="238"/>
      <c r="C18" s="238"/>
      <c r="D18" s="238"/>
      <c r="E18" s="238"/>
      <c r="F18" s="238"/>
      <c r="G18" s="238"/>
      <c r="H18" s="238"/>
      <c r="I18" s="238"/>
      <c r="J18" s="238"/>
    </row>
    <row r="19" spans="1:10" ht="20.149999999999999" customHeight="1" x14ac:dyDescent="0.4">
      <c r="A19" s="238" t="s">
        <v>220</v>
      </c>
      <c r="B19" s="239"/>
      <c r="C19" s="235"/>
      <c r="D19" s="236"/>
      <c r="E19" s="235"/>
      <c r="F19" s="237"/>
      <c r="G19" s="235"/>
      <c r="H19" s="74"/>
      <c r="I19" s="253"/>
      <c r="J19" s="75"/>
    </row>
    <row r="20" spans="1:10" ht="20.149999999999999" customHeight="1" x14ac:dyDescent="0.4">
      <c r="A20" s="238" t="s">
        <v>177</v>
      </c>
      <c r="B20" s="239"/>
      <c r="C20" s="235"/>
      <c r="D20" s="236"/>
      <c r="E20" s="235"/>
      <c r="F20" s="237"/>
      <c r="G20" s="235"/>
      <c r="H20" s="74"/>
      <c r="I20" s="253"/>
      <c r="J20" s="75"/>
    </row>
    <row r="21" spans="1:10" ht="20.149999999999999" customHeight="1" x14ac:dyDescent="0.4">
      <c r="A21" s="238" t="s">
        <v>203</v>
      </c>
      <c r="B21" s="239"/>
      <c r="C21" s="235"/>
      <c r="D21" s="236"/>
      <c r="E21" s="235"/>
      <c r="F21" s="237"/>
      <c r="G21" s="235"/>
      <c r="H21" s="74"/>
      <c r="I21" s="253"/>
      <c r="J21" s="75"/>
    </row>
    <row r="22" spans="1:10" ht="20.149999999999999" customHeight="1" x14ac:dyDescent="0.4">
      <c r="A22" s="245" t="s">
        <v>183</v>
      </c>
      <c r="B22" s="245"/>
      <c r="C22" s="246"/>
      <c r="D22" s="247"/>
      <c r="E22" s="248"/>
      <c r="F22" s="249"/>
      <c r="G22" s="238"/>
      <c r="H22" s="249"/>
      <c r="I22" s="238"/>
      <c r="J22" s="238"/>
    </row>
    <row r="23" spans="1:10" ht="20.149999999999999" customHeight="1" x14ac:dyDescent="0.4">
      <c r="A23" s="245" t="s">
        <v>184</v>
      </c>
      <c r="B23" s="245"/>
      <c r="C23" s="246"/>
      <c r="D23" s="247"/>
      <c r="E23" s="248"/>
      <c r="F23" s="249"/>
      <c r="G23" s="238"/>
      <c r="H23" s="249"/>
      <c r="I23" s="238"/>
      <c r="J23" s="238"/>
    </row>
    <row r="24" spans="1:10" ht="15" customHeight="1" x14ac:dyDescent="0.4">
      <c r="A24" s="245"/>
      <c r="B24" s="245"/>
      <c r="C24" s="246"/>
      <c r="D24" s="247"/>
      <c r="E24" s="248"/>
      <c r="F24" s="249"/>
      <c r="G24" s="238"/>
      <c r="H24" s="249"/>
      <c r="I24" s="238"/>
      <c r="J24" s="238"/>
    </row>
    <row r="25" spans="1:10" ht="38.5" thickBot="1" x14ac:dyDescent="0.45">
      <c r="A25" s="1" t="s">
        <v>77</v>
      </c>
      <c r="B25" s="80"/>
      <c r="C25" s="238"/>
      <c r="D25" s="240"/>
      <c r="E25" s="238"/>
      <c r="F25" s="250"/>
      <c r="G25" s="238"/>
      <c r="H25" s="62" t="s">
        <v>160</v>
      </c>
      <c r="I25" s="252"/>
      <c r="J25" s="251" t="s">
        <v>105</v>
      </c>
    </row>
    <row r="26" spans="1:10" s="56" customFormat="1" ht="21.75" customHeight="1" x14ac:dyDescent="0.4">
      <c r="A26" s="99" t="s">
        <v>78</v>
      </c>
      <c r="B26" s="99"/>
      <c r="C26" s="241"/>
      <c r="D26" s="241"/>
      <c r="E26" s="241"/>
      <c r="F26" s="253"/>
      <c r="G26" s="241"/>
      <c r="H26" s="74">
        <v>55601</v>
      </c>
      <c r="I26" s="253"/>
      <c r="J26" s="75">
        <v>35692</v>
      </c>
    </row>
    <row r="27" spans="1:10" s="56" customFormat="1" ht="21.75" customHeight="1" x14ac:dyDescent="0.4">
      <c r="A27" s="99" t="s">
        <v>79</v>
      </c>
      <c r="B27" s="99"/>
      <c r="C27" s="241"/>
      <c r="D27" s="241"/>
      <c r="E27" s="241"/>
      <c r="F27" s="253"/>
      <c r="G27" s="241"/>
      <c r="H27" s="25">
        <v>21363</v>
      </c>
      <c r="I27" s="253"/>
      <c r="J27" s="26">
        <v>17729</v>
      </c>
    </row>
    <row r="28" spans="1:10" s="56" customFormat="1" ht="21.75" customHeight="1" x14ac:dyDescent="0.4">
      <c r="A28" s="99" t="s">
        <v>95</v>
      </c>
      <c r="B28" s="99"/>
      <c r="C28" s="241"/>
      <c r="D28" s="241"/>
      <c r="E28" s="241"/>
      <c r="F28" s="253"/>
      <c r="G28" s="241"/>
      <c r="H28" s="25">
        <v>31320</v>
      </c>
      <c r="I28" s="253"/>
      <c r="J28" s="26">
        <v>30030</v>
      </c>
    </row>
    <row r="29" spans="1:10" ht="21.75" customHeight="1" x14ac:dyDescent="0.4">
      <c r="A29" s="99" t="s">
        <v>109</v>
      </c>
      <c r="B29" s="89"/>
      <c r="C29" s="238"/>
      <c r="D29" s="240"/>
      <c r="E29" s="238"/>
      <c r="F29" s="254"/>
      <c r="G29" s="238"/>
      <c r="H29" s="20">
        <v>22184</v>
      </c>
      <c r="I29" s="255"/>
      <c r="J29" s="22">
        <v>22042</v>
      </c>
    </row>
    <row r="30" spans="1:10" ht="21.75" customHeight="1" thickBot="1" x14ac:dyDescent="0.45">
      <c r="A30" s="95" t="s">
        <v>80</v>
      </c>
      <c r="B30" s="95"/>
      <c r="C30" s="238"/>
      <c r="D30" s="240"/>
      <c r="E30" s="238"/>
      <c r="F30" s="93"/>
      <c r="G30" s="238"/>
      <c r="H30" s="256">
        <f>SUM(H26:H29)</f>
        <v>130468</v>
      </c>
      <c r="I30" s="253"/>
      <c r="J30" s="257">
        <f>SUM(J26:J29)</f>
        <v>105493</v>
      </c>
    </row>
    <row r="31" spans="1:10" ht="19.5" thickTop="1" x14ac:dyDescent="0.4">
      <c r="A31" s="95"/>
      <c r="B31" s="95"/>
      <c r="C31" s="258"/>
      <c r="D31" s="259"/>
      <c r="E31" s="258"/>
      <c r="F31" s="93"/>
      <c r="G31" s="258"/>
      <c r="H31" s="93"/>
      <c r="I31" s="238"/>
      <c r="J31" s="238"/>
    </row>
    <row r="32" spans="1:10" ht="18.75" customHeight="1" thickBot="1" x14ac:dyDescent="0.45">
      <c r="A32" s="239"/>
      <c r="B32" s="239"/>
      <c r="C32" s="295" t="s">
        <v>174</v>
      </c>
      <c r="D32" s="295"/>
      <c r="E32" s="295"/>
      <c r="F32" s="260"/>
      <c r="G32" s="261"/>
      <c r="H32" s="295" t="s">
        <v>175</v>
      </c>
      <c r="I32" s="295"/>
      <c r="J32" s="295"/>
    </row>
    <row r="33" spans="1:10" ht="38.5" thickBot="1" x14ac:dyDescent="0.45">
      <c r="A33" s="239" t="s">
        <v>81</v>
      </c>
      <c r="B33" s="235"/>
      <c r="C33" s="62" t="s">
        <v>160</v>
      </c>
      <c r="D33" s="262"/>
      <c r="E33" s="62" t="s">
        <v>105</v>
      </c>
      <c r="F33" s="241"/>
      <c r="G33" s="263"/>
      <c r="H33" s="62" t="s">
        <v>160</v>
      </c>
      <c r="I33" s="262"/>
      <c r="J33" s="62" t="s">
        <v>105</v>
      </c>
    </row>
    <row r="34" spans="1:10" ht="22.5" customHeight="1" x14ac:dyDescent="0.4">
      <c r="A34" s="264" t="s">
        <v>83</v>
      </c>
      <c r="B34" s="238"/>
      <c r="C34" s="265">
        <v>32</v>
      </c>
      <c r="D34" s="266"/>
      <c r="E34" s="267">
        <v>22</v>
      </c>
      <c r="F34" s="241"/>
      <c r="G34" s="268"/>
      <c r="H34" s="265">
        <v>91</v>
      </c>
      <c r="I34" s="266"/>
      <c r="J34" s="267">
        <v>66</v>
      </c>
    </row>
    <row r="35" spans="1:10" ht="22.5" customHeight="1" x14ac:dyDescent="0.4">
      <c r="A35" s="264" t="s">
        <v>82</v>
      </c>
      <c r="B35" s="238"/>
      <c r="C35" s="265">
        <v>0</v>
      </c>
      <c r="D35" s="269"/>
      <c r="E35" s="267">
        <v>1</v>
      </c>
      <c r="F35" s="241"/>
      <c r="G35" s="268"/>
      <c r="H35" s="265">
        <v>0</v>
      </c>
      <c r="I35" s="269"/>
      <c r="J35" s="267">
        <v>8</v>
      </c>
    </row>
    <row r="36" spans="1:10" ht="22.5" customHeight="1" x14ac:dyDescent="0.4">
      <c r="A36" s="264" t="s">
        <v>84</v>
      </c>
      <c r="B36" s="238"/>
      <c r="C36" s="265">
        <v>7</v>
      </c>
      <c r="D36" s="266"/>
      <c r="E36" s="267">
        <v>10</v>
      </c>
      <c r="F36" s="241"/>
      <c r="G36" s="268"/>
      <c r="H36" s="265">
        <v>25</v>
      </c>
      <c r="I36" s="266"/>
      <c r="J36" s="267">
        <v>26</v>
      </c>
    </row>
    <row r="37" spans="1:10" ht="23.25" customHeight="1" x14ac:dyDescent="0.4">
      <c r="A37" s="264" t="s">
        <v>85</v>
      </c>
      <c r="B37" s="238"/>
      <c r="C37" s="265">
        <v>0</v>
      </c>
      <c r="D37" s="266"/>
      <c r="E37" s="267">
        <v>2</v>
      </c>
      <c r="F37" s="241"/>
      <c r="G37" s="241"/>
      <c r="H37" s="265">
        <v>4</v>
      </c>
      <c r="I37" s="266"/>
      <c r="J37" s="267">
        <v>7</v>
      </c>
    </row>
    <row r="38" spans="1:10" ht="23.25" customHeight="1" x14ac:dyDescent="0.4">
      <c r="A38" s="264" t="s">
        <v>173</v>
      </c>
      <c r="B38" s="238"/>
      <c r="C38" s="265">
        <v>0</v>
      </c>
      <c r="D38" s="266"/>
      <c r="E38" s="267">
        <v>2</v>
      </c>
      <c r="F38" s="241"/>
      <c r="G38" s="241"/>
      <c r="H38" s="265">
        <v>0</v>
      </c>
      <c r="I38" s="266"/>
      <c r="J38" s="267">
        <v>2</v>
      </c>
    </row>
    <row r="39" spans="1:10" ht="23.25" customHeight="1" x14ac:dyDescent="0.4">
      <c r="A39" s="238" t="s">
        <v>101</v>
      </c>
      <c r="B39" s="238"/>
      <c r="C39" s="265">
        <v>32</v>
      </c>
      <c r="D39" s="266"/>
      <c r="E39" s="267">
        <v>54</v>
      </c>
      <c r="F39" s="241"/>
      <c r="G39" s="238"/>
      <c r="H39" s="265">
        <v>107</v>
      </c>
      <c r="I39" s="266"/>
      <c r="J39" s="267">
        <v>164</v>
      </c>
    </row>
    <row r="40" spans="1:10" ht="23.25" customHeight="1" x14ac:dyDescent="0.4">
      <c r="A40" s="238" t="s">
        <v>96</v>
      </c>
      <c r="B40" s="238"/>
      <c r="C40" s="265">
        <v>3</v>
      </c>
      <c r="D40" s="266"/>
      <c r="E40" s="267">
        <v>4</v>
      </c>
      <c r="F40" s="241"/>
      <c r="G40" s="238"/>
      <c r="H40" s="265">
        <v>5</v>
      </c>
      <c r="I40" s="266"/>
      <c r="J40" s="267">
        <v>7</v>
      </c>
    </row>
    <row r="41" spans="1:10" ht="23.25" customHeight="1" x14ac:dyDescent="0.4">
      <c r="A41" s="238" t="s">
        <v>97</v>
      </c>
      <c r="B41" s="238"/>
      <c r="C41" s="265">
        <v>8</v>
      </c>
      <c r="D41" s="266"/>
      <c r="E41" s="267">
        <v>6</v>
      </c>
      <c r="F41" s="241"/>
      <c r="G41" s="238"/>
      <c r="H41" s="265">
        <v>13</v>
      </c>
      <c r="I41" s="266"/>
      <c r="J41" s="267">
        <v>9</v>
      </c>
    </row>
    <row r="42" spans="1:10" ht="23.25" customHeight="1" x14ac:dyDescent="0.35"/>
  </sheetData>
  <mergeCells count="2">
    <mergeCell ref="C32:E32"/>
    <mergeCell ref="H32:J32"/>
  </mergeCells>
  <pageMargins left="0.75" right="0.2" top="0.25" bottom="0.35" header="0.25" footer="0.17"/>
  <pageSetup scale="64" orientation="landscape" r:id="rId1"/>
  <headerFooter alignWithMargins="0">
    <oddFooter>&amp;CTable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Consolidated Results</vt:lpstr>
      <vt:lpstr>Segment Results </vt:lpstr>
      <vt:lpstr>Balance Sheet</vt:lpstr>
      <vt:lpstr>Cash Flow</vt:lpstr>
      <vt:lpstr>Equity Summary</vt:lpstr>
      <vt:lpstr>Other Financial &amp; Op Data</vt:lpstr>
      <vt:lpstr>'Balance Sheet'!Print_Area</vt:lpstr>
      <vt:lpstr>'Cash Flow'!Print_Area</vt:lpstr>
      <vt:lpstr>'Consolidated Results'!Print_Area</vt:lpstr>
      <vt:lpstr>'Equity Summary'!Print_Area</vt:lpstr>
      <vt:lpstr>'Other Financial &amp; Op Data'!Print_Area</vt:lpstr>
      <vt:lpstr>'Segment Results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2018-10-22T14:35:25Z</dcterms:created>
  <dcterms:modified xsi:type="dcterms:W3CDTF">2019-01-28T17:26:18Z</dcterms:modified>
</cp:coreProperties>
</file>