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0740" windowHeight="2475" tabRatio="724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perating Data Update " sheetId="6" r:id="rId6"/>
  </sheets>
  <definedNames>
    <definedName name="_xlnm.Print_Area" localSheetId="2">'Balance Sheet'!$A$1:$F$46</definedName>
    <definedName name="_xlnm.Print_Area" localSheetId="0">'Consolidated Results'!$A$1:$G$75</definedName>
    <definedName name="_xlnm.Print_Area" localSheetId="4">'Equity Summary'!$A$1:$N$43</definedName>
    <definedName name="_xlnm.Print_Area" localSheetId="5">'Operating Data Update '!$A$1:$M$24</definedName>
    <definedName name="_xlnm.Print_Area" localSheetId="1">'Segment Results '!$A$1:$J$55</definedName>
  </definedNames>
  <calcPr calcId="152511"/>
</workbook>
</file>

<file path=xl/calcChain.xml><?xml version="1.0" encoding="utf-8"?>
<calcChain xmlns="http://schemas.openxmlformats.org/spreadsheetml/2006/main">
  <c r="B37" i="4" l="1"/>
  <c r="C42" i="3" l="1"/>
  <c r="C20" i="3"/>
  <c r="B27" i="5" l="1"/>
  <c r="F27" i="5"/>
  <c r="H27" i="5"/>
  <c r="L27" i="5"/>
  <c r="J12" i="5"/>
  <c r="N12" i="5"/>
  <c r="J14" i="5"/>
  <c r="J16" i="5"/>
  <c r="J27" i="5" s="1"/>
  <c r="J18" i="5"/>
  <c r="N18" i="5" s="1"/>
  <c r="J20" i="5"/>
  <c r="J24" i="5"/>
  <c r="J22" i="5"/>
  <c r="N22" i="5"/>
  <c r="N20" i="5"/>
  <c r="N14" i="5"/>
  <c r="N24" i="5"/>
  <c r="D27" i="5"/>
  <c r="B29" i="4"/>
  <c r="B24" i="4"/>
  <c r="D37" i="4"/>
  <c r="D29" i="4"/>
  <c r="D24" i="4"/>
  <c r="C14" i="3"/>
  <c r="C21" i="3" s="1"/>
  <c r="C29" i="3"/>
  <c r="C35" i="3" s="1"/>
  <c r="C44" i="3"/>
  <c r="E45" i="3"/>
  <c r="E44" i="3"/>
  <c r="E42" i="3"/>
  <c r="E35" i="3"/>
  <c r="E29" i="3"/>
  <c r="E21" i="3"/>
  <c r="E14" i="3"/>
  <c r="C23" i="2"/>
  <c r="C24" i="2" s="1"/>
  <c r="E23" i="2"/>
  <c r="E24" i="2" s="1"/>
  <c r="E19" i="2"/>
  <c r="C19" i="2"/>
  <c r="C12" i="2"/>
  <c r="E12" i="2"/>
  <c r="C39" i="1"/>
  <c r="C44" i="1"/>
  <c r="E44" i="1"/>
  <c r="E39" i="1"/>
  <c r="C14" i="1"/>
  <c r="C18" i="1" s="1"/>
  <c r="C24" i="1" s="1"/>
  <c r="E14" i="1"/>
  <c r="E18" i="1" s="1"/>
  <c r="E24" i="1" s="1"/>
  <c r="E28" i="1" s="1"/>
  <c r="E31" i="1" s="1"/>
  <c r="D39" i="4" l="1"/>
  <c r="D41" i="4" s="1"/>
  <c r="C31" i="1"/>
  <c r="C28" i="1"/>
  <c r="B39" i="4"/>
  <c r="B41" i="4" s="1"/>
  <c r="N16" i="5"/>
  <c r="N27" i="5" s="1"/>
  <c r="C45" i="3"/>
  <c r="E25" i="2"/>
  <c r="C25" i="2"/>
  <c r="F13" i="6" l="1"/>
  <c r="D13" i="6" l="1"/>
</calcChain>
</file>

<file path=xl/sharedStrings.xml><?xml version="1.0" encoding="utf-8"?>
<sst xmlns="http://schemas.openxmlformats.org/spreadsheetml/2006/main" count="258" uniqueCount="202">
  <si>
    <t>Lockheed Martin Corporation</t>
  </si>
  <si>
    <t>(unaudited; in millions, except per share data)</t>
  </si>
  <si>
    <t>Net sales</t>
  </si>
  <si>
    <t>Interest expense</t>
  </si>
  <si>
    <t xml:space="preserve">   Effective tax rate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</si>
  <si>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</si>
  <si>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</si>
  <si>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</si>
  <si>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</si>
  <si>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</si>
  <si>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</si>
  <si>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</si>
  <si>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</si>
  <si>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</si>
  <si>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</si>
  <si>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</si>
  <si>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</si>
  <si>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Space Systems</t>
  </si>
  <si>
    <t xml:space="preserve">     Total net sales</t>
  </si>
  <si>
    <t xml:space="preserve">Operating profit </t>
  </si>
  <si>
    <t xml:space="preserve">     Total business segment operating profit</t>
  </si>
  <si>
    <t xml:space="preserve">  FAS/CAS pension adjustment</t>
  </si>
  <si>
    <t xml:space="preserve">  Stock-based compensation</t>
  </si>
  <si>
    <t xml:space="preserve">  Other, net</t>
  </si>
  <si>
    <t xml:space="preserve">     Total consolidated operating profit</t>
  </si>
  <si>
    <t xml:space="preserve">Operating margins </t>
  </si>
  <si>
    <t xml:space="preserve">     Total business segment operating margins</t>
  </si>
  <si>
    <t xml:space="preserve">     Total consolidated operating margins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</si>
  <si>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</si>
  <si>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</si>
  <si>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</si>
  <si>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</si>
  <si>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</si>
  <si>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</si>
  <si>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Inventories,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</si>
  <si>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</si>
  <si>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</si>
  <si>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</si>
  <si>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</si>
  <si>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</si>
  <si>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</si>
  <si>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</si>
  <si>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</si>
  <si>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</si>
  <si>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</si>
  <si>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</si>
  <si>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</si>
  <si>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</si>
  <si>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</si>
  <si>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</si>
  <si>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</si>
  <si>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</si>
  <si>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</si>
  <si>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</si>
  <si>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</si>
  <si>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</si>
  <si>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 xml:space="preserve">      Total stockholders' equity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</si>
  <si>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</si>
  <si>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</si>
  <si>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</si>
  <si>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</si>
  <si>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</si>
  <si>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</si>
  <si>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Inventories, net</t>
  </si>
  <si>
    <t xml:space="preserve">      Accounts payable</t>
  </si>
  <si>
    <t xml:space="preserve">      Customer advances and amounts in excess of costs incurred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</si>
  <si>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</si>
  <si>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</si>
  <si>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</si>
  <si>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</si>
  <si>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</si>
  <si>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</si>
  <si>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</si>
  <si>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Proceeds from stock option exercises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</si>
  <si>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</si>
  <si>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</si>
  <si>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</si>
  <si>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</si>
  <si>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</si>
  <si>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</si>
  <si>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</si>
  <si>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</si>
  <si>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</si>
  <si>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</si>
  <si>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</si>
  <si>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</si>
  <si>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</si>
  <si>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</si>
  <si>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</si>
  <si>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</si>
  <si>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Loss</t>
  </si>
  <si>
    <t>Equity</t>
  </si>
  <si>
    <r>
      <t xml:space="preserve">$      </t>
    </r>
    <r>
      <rPr>
        <b/>
        <sz val="14"/>
        <rFont val="Arial"/>
        <family val="2"/>
      </rPr>
      <t xml:space="preserve">  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b/>
        <sz val="16"/>
        <rFont val="Arial"/>
        <family val="2"/>
      </rPr>
      <t xml:space="preserve"> - </t>
    </r>
  </si>
  <si>
    <t xml:space="preserve">Repurchases of common stock </t>
  </si>
  <si>
    <r>
      <t>Dividends declared</t>
    </r>
    <r>
      <rPr>
        <vertAlign val="superscript"/>
        <sz val="16"/>
        <rFont val="Arial"/>
        <family val="2"/>
      </rPr>
      <t>2</t>
    </r>
  </si>
  <si>
    <t>Stock-based awards and ESOP activity</t>
  </si>
  <si>
    <t>Operating Data</t>
  </si>
  <si>
    <t>(unaudited; in millions, except aircraft deliveries)</t>
  </si>
  <si>
    <t>Backlog</t>
  </si>
  <si>
    <t>Aeronautics</t>
  </si>
  <si>
    <t>Missiles and Fire Control</t>
  </si>
  <si>
    <t>Space Systems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</si>
  <si>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</si>
  <si>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</si>
  <si>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</si>
  <si>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</si>
  <si>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</si>
  <si>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</si>
  <si>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 xml:space="preserve">  Severance charges</t>
  </si>
  <si>
    <t>Property, plant and equipment, net</t>
  </si>
  <si>
    <t xml:space="preserve">  Salaries, benefits and payroll taxes</t>
  </si>
  <si>
    <t>Unallocated items</t>
  </si>
  <si>
    <t>Total unallocated items</t>
  </si>
  <si>
    <t>Issuance of long-term debt, net of related costs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</si>
  <si>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the recognition of prior period amounts related to postretirement benefit plans.</t>
    </r>
  </si>
  <si>
    <t xml:space="preserve">Other non-operating income, net </t>
  </si>
  <si>
    <r>
      <t>Other comprehensive income, net of tax</t>
    </r>
    <r>
      <rPr>
        <vertAlign val="superscript"/>
        <sz val="16"/>
        <rFont val="Arial"/>
        <family val="2"/>
      </rPr>
      <t>1</t>
    </r>
  </si>
  <si>
    <t xml:space="preserve">      Net cash used for investing activities</t>
  </si>
  <si>
    <t xml:space="preserve">Quarters Ended </t>
  </si>
  <si>
    <t>March 27,
2016</t>
  </si>
  <si>
    <t>Quarters Ended</t>
  </si>
  <si>
    <t>Cost of sales</t>
  </si>
  <si>
    <t>Earnings per common share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</si>
  <si>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Corporation closes its books and records on the last Sunday of the calendar quarter to align its financial closing with</t>
    </r>
  </si>
  <si>
    <t xml:space="preserve">   convention. This practice only affects interim periods, as the Corporation's fiscal year ends on Dec. 31.</t>
  </si>
  <si>
    <t>Intangible assets, net</t>
  </si>
  <si>
    <t xml:space="preserve">   The consolidated financial statements and tables of financial information included herein are labeled based on that</t>
  </si>
  <si>
    <t>March 26,
2017</t>
  </si>
  <si>
    <t xml:space="preserve">   Basic earnings per common share</t>
  </si>
  <si>
    <t xml:space="preserve">    Continuing operations</t>
  </si>
  <si>
    <t xml:space="preserve">   Diluted earnings per common share</t>
  </si>
  <si>
    <t>Other (expense) income, net</t>
  </si>
  <si>
    <t>Net earnings from discontinued operations</t>
  </si>
  <si>
    <t xml:space="preserve">   its business processes, which was on March 26 for the first quarter of 2017 and March 27 for the first quarter of 2016.</t>
  </si>
  <si>
    <t>Earnings from continuing operations before income taxes</t>
  </si>
  <si>
    <r>
      <t>Consolidated Statements of Earnings</t>
    </r>
    <r>
      <rPr>
        <b/>
        <vertAlign val="superscript"/>
        <sz val="15"/>
        <rFont val="Arial"/>
        <family val="2"/>
      </rPr>
      <t>1, 2</t>
    </r>
  </si>
  <si>
    <t>December 31,
2016</t>
  </si>
  <si>
    <t>Noncontrolling interests in subsidiary</t>
  </si>
  <si>
    <t xml:space="preserve">      Total equity</t>
  </si>
  <si>
    <t xml:space="preserve">      Total liabilities and equity</t>
  </si>
  <si>
    <t>Liabilities and equity</t>
  </si>
  <si>
    <t>Balance at Dec. 31, 2016</t>
  </si>
  <si>
    <t>Balance at March 26, 2017</t>
  </si>
  <si>
    <t>Non-</t>
  </si>
  <si>
    <t>controlling</t>
  </si>
  <si>
    <t>Interest</t>
  </si>
  <si>
    <t>Increase in non-controlling interests in subsidiary</t>
  </si>
  <si>
    <t>Dec. 31,
2016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</si>
  <si>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Represents dividends of $1.82 per share declared during the first quarter of 2017. </t>
    </r>
  </si>
  <si>
    <t>Consolidated Statement of Equity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</si>
  <si>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 xml:space="preserve">On Aug. 16, 2016, the Corporation completed the divestiture of its Information Systems &amp; Global Solutions (IS&amp;GS) business. </t>
    </r>
  </si>
  <si>
    <t xml:space="preserve">  Accordingly, the operating results of IS&amp;GS have been classified as discontinued operations in the first quarter of 2016. </t>
  </si>
  <si>
    <t xml:space="preserve">   certain aspects of employee equity awards, including the classification of certain tax benefits or expenses upon vesting. </t>
  </si>
  <si>
    <t xml:space="preserve">   As a result, the Corporation has adjusted its results for the first quarter of 2016 to recognize additional income tax benefits </t>
  </si>
  <si>
    <t>Net earnings from continuing operations</t>
  </si>
  <si>
    <t xml:space="preserve">    Discontinued operations</t>
  </si>
  <si>
    <t xml:space="preserve">   this business segment on Aug. 16, 2016, as the Corporation retained this cash as part of the divestiture.</t>
  </si>
  <si>
    <t xml:space="preserve">  Rotary and Mission Systems</t>
  </si>
  <si>
    <t>Rotary and Mission Systems</t>
  </si>
  <si>
    <r>
      <rPr>
        <vertAlign val="superscript"/>
        <sz val="16"/>
        <rFont val="Arial"/>
        <family val="2"/>
      </rPr>
      <t>6</t>
    </r>
    <r>
      <rPr>
        <vertAlign val="superscript"/>
        <sz val="15"/>
        <rFont val="Arial"/>
        <family val="2"/>
      </rPr>
      <t xml:space="preserve">  </t>
    </r>
    <r>
      <rPr>
        <sz val="15"/>
        <rFont val="Arial"/>
        <family val="2"/>
      </rPr>
      <t>In the second quarter of 2016, the Corporation adopted a new accounting standard that changed the accounting for</t>
    </r>
  </si>
  <si>
    <r>
      <t>Net earnings</t>
    </r>
    <r>
      <rPr>
        <b/>
        <vertAlign val="superscript"/>
        <sz val="15"/>
        <rFont val="Arial"/>
        <family val="2"/>
      </rPr>
      <t>6</t>
    </r>
  </si>
  <si>
    <r>
      <t>Income tax expense</t>
    </r>
    <r>
      <rPr>
        <vertAlign val="superscript"/>
        <sz val="15"/>
        <rFont val="Arial"/>
        <family val="2"/>
      </rPr>
      <t xml:space="preserve">6 </t>
    </r>
  </si>
  <si>
    <r>
      <t>Operating profit</t>
    </r>
    <r>
      <rPr>
        <b/>
        <vertAlign val="superscript"/>
        <sz val="15"/>
        <rFont val="Arial"/>
        <family val="2"/>
      </rPr>
      <t>3,4,5</t>
    </r>
  </si>
  <si>
    <r>
      <rPr>
        <vertAlign val="superscript"/>
        <sz val="15"/>
        <rFont val="Arial"/>
        <family val="2"/>
      </rPr>
      <t xml:space="preserve">5  </t>
    </r>
    <r>
      <rPr>
        <sz val="15"/>
        <rFont val="Arial"/>
        <family val="2"/>
      </rPr>
      <t xml:space="preserve">Severance charges in the first quarter of 2016 consist of amounts associated with the elimination of certain positions at the </t>
    </r>
  </si>
  <si>
    <r>
      <t>Gross profit</t>
    </r>
    <r>
      <rPr>
        <b/>
        <vertAlign val="superscript"/>
        <sz val="15"/>
        <rFont val="Arial"/>
        <family val="2"/>
      </rPr>
      <t>3</t>
    </r>
  </si>
  <si>
    <r>
      <t xml:space="preserve">  Rotary and Mission Systems</t>
    </r>
    <r>
      <rPr>
        <vertAlign val="superscript"/>
        <sz val="16"/>
        <rFont val="Arial"/>
        <family val="2"/>
      </rPr>
      <t>1</t>
    </r>
  </si>
  <si>
    <r>
      <t xml:space="preserve">  Other, net</t>
    </r>
    <r>
      <rPr>
        <vertAlign val="superscript"/>
        <sz val="16"/>
        <rFont val="Arial"/>
        <family val="2"/>
      </rPr>
      <t>3,4</t>
    </r>
  </si>
  <si>
    <r>
      <t xml:space="preserve">  Special item - severance</t>
    </r>
    <r>
      <rPr>
        <vertAlign val="superscript"/>
        <sz val="16"/>
        <rFont val="Arial"/>
        <family val="2"/>
      </rPr>
      <t>2</t>
    </r>
  </si>
  <si>
    <r>
      <rPr>
        <vertAlign val="superscript"/>
        <sz val="15"/>
        <rFont val="Arial"/>
        <family val="2"/>
      </rPr>
      <t>2</t>
    </r>
    <r>
      <rPr>
        <sz val="15"/>
        <rFont val="Arial"/>
        <family val="2"/>
      </rPr>
      <t xml:space="preserve">  Severance charges in the first quarter of 2016 consist of amounts associated with the elimination of </t>
    </r>
  </si>
  <si>
    <t xml:space="preserve">   of $104 million ($0.34 per share) as an increase to net earnings from continuing operations and cash from operating activities.</t>
  </si>
  <si>
    <t xml:space="preserve">   net earnings by $40 million, or $0.14 per share.</t>
  </si>
  <si>
    <t xml:space="preserve">   certain positions at the Aeronautics business segment. These charges reduced net earnings by </t>
  </si>
  <si>
    <t xml:space="preserve">   $49 million, or $0.16 per share. </t>
  </si>
  <si>
    <r>
      <rPr>
        <vertAlign val="superscript"/>
        <sz val="15"/>
        <rFont val="Arial"/>
        <family val="2"/>
      </rPr>
      <t>4</t>
    </r>
    <r>
      <rPr>
        <sz val="15"/>
        <rFont val="Arial"/>
        <family val="2"/>
      </rPr>
      <t xml:space="preserve"> In the first quarter of 2017, the Corporation recognized a $64 million charge related to the Corporation’s</t>
    </r>
  </si>
  <si>
    <t xml:space="preserve">   portion of a noncash asset impairment charge recorded by an international equity method investee,</t>
  </si>
  <si>
    <r>
      <rPr>
        <vertAlign val="superscript"/>
        <sz val="15"/>
        <rFont val="Arial"/>
        <family val="2"/>
      </rPr>
      <t xml:space="preserve">4  </t>
    </r>
    <r>
      <rPr>
        <sz val="15"/>
        <rFont val="Arial"/>
        <family val="2"/>
      </rPr>
      <t xml:space="preserve">In the first quarter of 2017, the Corporation recognized a $64 million charge related to the Corporation’s portion of a </t>
    </r>
  </si>
  <si>
    <t xml:space="preserve">   Aeronautics business segment. These charges reduced net earnings by $49 million, or $0.16 per share. 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</si>
  <si>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 xml:space="preserve">In the first quarter of 2017, the Corporation revised its estimated costs to complete a program to design, </t>
    </r>
  </si>
  <si>
    <r>
      <rPr>
        <vertAlign val="superscript"/>
        <sz val="15"/>
        <rFont val="Arial"/>
        <family val="2"/>
      </rPr>
      <t xml:space="preserve">3  </t>
    </r>
    <r>
      <rPr>
        <sz val="15"/>
        <rFont val="Arial"/>
        <family val="2"/>
      </rPr>
      <t xml:space="preserve">In the first quarter of 2017, the Corporation revised its estimated costs to complete a program to design, integrate, and </t>
    </r>
  </si>
  <si>
    <t xml:space="preserve">   install an air missile defense command, control, communications, computers – intelligence (C4I) system, EADGE-T, </t>
  </si>
  <si>
    <t xml:space="preserve">   noncash asset impairment charge recorded by an international equity method investee, which had the effect of reducing </t>
  </si>
  <si>
    <t xml:space="preserve">   which had the effect of reducing net earnings by $40 million, or $0.14 per share.</t>
  </si>
  <si>
    <t xml:space="preserve">   integrate and install an air missile defense command, control, communications, computers – intelligence  </t>
  </si>
  <si>
    <t xml:space="preserve">   (C4I) system, EADGE-T, for an international customer. As a result of the change in estimate, the  </t>
  </si>
  <si>
    <t xml:space="preserve">   reduced net earnings by $74 million, or $0.25 per share.</t>
  </si>
  <si>
    <t xml:space="preserve">Government helicopter programs </t>
  </si>
  <si>
    <t xml:space="preserve">Commercial helicopter programs </t>
  </si>
  <si>
    <t xml:space="preserve">International military helicopter programs </t>
  </si>
  <si>
    <t xml:space="preserve">   for an international customer. As a result of the change in estimate, the Corporation recorded an additional reserve of </t>
  </si>
  <si>
    <t xml:space="preserve">  $120 million, at the RMS business segment. This charge reduced net earnings by $74 million, or $0.25 per share.</t>
  </si>
  <si>
    <r>
      <t xml:space="preserve">    Continuing operations</t>
    </r>
    <r>
      <rPr>
        <vertAlign val="superscript"/>
        <sz val="15"/>
        <rFont val="Arial"/>
        <family val="2"/>
      </rPr>
      <t>2,3,4,5,6</t>
    </r>
  </si>
  <si>
    <r>
      <t xml:space="preserve">    Discontinued operations</t>
    </r>
    <r>
      <rPr>
        <vertAlign val="superscript"/>
        <sz val="15"/>
        <rFont val="Arial"/>
        <family val="2"/>
      </rPr>
      <t>2</t>
    </r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</si>
  <si>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 xml:space="preserve">Cash flows includes cash flows generated by the IS&amp;GS business segment through the closing of the divestiture of </t>
    </r>
  </si>
  <si>
    <t xml:space="preserve">      Net cash provided by operating activities</t>
  </si>
  <si>
    <r>
      <t xml:space="preserve">Consolidated Statements of Cash Flows </t>
    </r>
    <r>
      <rPr>
        <b/>
        <vertAlign val="superscript"/>
        <sz val="16"/>
        <rFont val="Arial"/>
        <family val="2"/>
      </rPr>
      <t>1</t>
    </r>
  </si>
  <si>
    <r>
      <rPr>
        <vertAlign val="superscript"/>
        <sz val="15"/>
        <rFont val="Arial"/>
        <family val="2"/>
      </rPr>
      <t xml:space="preserve">3  </t>
    </r>
    <r>
      <rPr>
        <sz val="15"/>
        <rFont val="Arial"/>
        <family val="2"/>
      </rPr>
      <t xml:space="preserve">As a result of the Information Systems &amp; Global Solutions (IS&amp;GS) divestiture in Aug. 2016, the </t>
    </r>
  </si>
  <si>
    <t xml:space="preserve">   Corporation reclassified $35 million of general corporate overhead costs incurred in the first quarter of </t>
  </si>
  <si>
    <t xml:space="preserve">   2016 and previously allocated to the IS&amp;GS business segment. These costs were not reported as </t>
  </si>
  <si>
    <t xml:space="preserve">   discontinued operations because they were not directly attributable to the IS&amp;GS business and will </t>
  </si>
  <si>
    <t xml:space="preserve">   continue to be incurred by the Corporation.</t>
  </si>
  <si>
    <t xml:space="preserve">   Corporation recorded an additional reserve of $120 million at the RMS business segment. This charge </t>
  </si>
  <si>
    <t xml:space="preserve">      Net cash used for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</si>
</sst>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22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b/>
      <u/>
      <sz val="16"/>
      <name val="Arial"/>
      <family val="2"/>
    </font>
    <font>
      <sz val="11"/>
      <name val="Times New Roman"/>
      <family val="1"/>
    </font>
    <font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vertAlign val="superscript"/>
      <sz val="15"/>
      <name val="Arial"/>
      <family val="2"/>
    </font>
    <font>
      <b/>
      <vertAlign val="superscript"/>
      <sz val="16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1">
    <xf numFmtId="164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  <xf numFmtId="164" fontId="6" fillId="0" borderId="0"/>
    <xf numFmtId="0" fontId="3" fillId="0" borderId="0"/>
    <xf numFmtId="164" fontId="6" fillId="0" borderId="0"/>
    <xf numFmtId="164" fontId="6" fillId="0" borderId="0"/>
    <xf numFmtId="164" fontId="3" fillId="0" borderId="0"/>
    <xf numFmtId="0" fontId="10" fillId="0" borderId="0"/>
    <xf numFmtId="164" fontId="6" fillId="0" borderId="0"/>
    <xf numFmtId="0" fontId="12" fillId="0" borderId="0"/>
    <xf numFmtId="164" fontId="3" fillId="0" borderId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ill="0" applyBorder="0" applyAlignment="0" applyProtection="0"/>
    <xf numFmtId="176" fontId="6" fillId="0" borderId="0" applyFill="0" applyBorder="0" applyAlignment="0" applyProtection="0"/>
    <xf numFmtId="2" fontId="6" fillId="0" borderId="0" applyFill="0" applyBorder="0" applyAlignment="0" applyProtection="0"/>
    <xf numFmtId="164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11">
    <xf numFmtId="164" fontId="0" fillId="0" borderId="0" xfId="0"/>
    <xf numFmtId="165" fontId="4" fillId="2" borderId="0" xfId="0" applyNumberFormat="1" applyFont="1" applyFill="1" applyAlignment="1" applyProtection="1">
      <alignment horizontal="left"/>
    </xf>
    <xf numFmtId="164" fontId="5" fillId="2" borderId="0" xfId="4" applyFont="1" applyFill="1"/>
    <xf numFmtId="165" fontId="5" fillId="2" borderId="0" xfId="0" applyNumberFormat="1" applyFont="1" applyFill="1" applyProtection="1"/>
    <xf numFmtId="164" fontId="5" fillId="2" borderId="0" xfId="5" applyFont="1" applyFill="1"/>
    <xf numFmtId="164" fontId="5" fillId="2" borderId="0" xfId="5" applyFont="1" applyFill="1" applyBorder="1"/>
    <xf numFmtId="164" fontId="5" fillId="2" borderId="0" xfId="0" applyFont="1" applyFill="1"/>
    <xf numFmtId="165" fontId="4" fillId="2" borderId="0" xfId="0" applyNumberFormat="1" applyFont="1" applyFill="1" applyProtection="1"/>
    <xf numFmtId="0" fontId="4" fillId="2" borderId="0" xfId="6" applyFont="1" applyFill="1" applyBorder="1" applyAlignment="1" applyProtection="1">
      <alignment horizontal="center" vertical="top"/>
      <protection locked="0"/>
    </xf>
    <xf numFmtId="164" fontId="4" fillId="2" borderId="0" xfId="4" applyFont="1" applyFill="1"/>
    <xf numFmtId="49" fontId="7" fillId="2" borderId="0" xfId="4" applyNumberFormat="1" applyFont="1" applyFill="1" applyAlignment="1" applyProtection="1">
      <alignment horizontal="center"/>
    </xf>
    <xf numFmtId="164" fontId="4" fillId="2" borderId="0" xfId="5" applyFont="1" applyFill="1"/>
    <xf numFmtId="9" fontId="5" fillId="2" borderId="0" xfId="3" applyFont="1" applyFill="1" applyProtection="1"/>
    <xf numFmtId="166" fontId="4" fillId="2" borderId="0" xfId="2" applyNumberFormat="1" applyFont="1" applyFill="1" applyProtection="1"/>
    <xf numFmtId="37" fontId="5" fillId="2" borderId="0" xfId="0" applyNumberFormat="1" applyFont="1" applyFill="1" applyProtection="1"/>
    <xf numFmtId="166" fontId="5" fillId="2" borderId="0" xfId="2" applyNumberFormat="1" applyFont="1" applyFill="1" applyProtection="1"/>
    <xf numFmtId="165" fontId="5" fillId="2" borderId="0" xfId="0" applyNumberFormat="1" applyFont="1" applyFill="1" applyAlignment="1" applyProtection="1">
      <alignment horizontal="left"/>
    </xf>
    <xf numFmtId="5" fontId="4" fillId="2" borderId="0" xfId="0" applyNumberFormat="1" applyFont="1" applyFill="1" applyProtection="1"/>
    <xf numFmtId="5" fontId="5" fillId="2" borderId="0" xfId="0" applyNumberFormat="1" applyFont="1" applyFill="1" applyProtection="1"/>
    <xf numFmtId="167" fontId="4" fillId="2" borderId="2" xfId="1" applyNumberFormat="1" applyFont="1" applyFill="1" applyBorder="1" applyProtection="1"/>
    <xf numFmtId="167" fontId="5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5" fillId="2" borderId="0" xfId="0" applyNumberFormat="1" applyFont="1" applyFill="1" applyProtection="1"/>
    <xf numFmtId="167" fontId="5" fillId="2" borderId="0" xfId="1" applyNumberFormat="1" applyFont="1" applyFill="1" applyProtection="1"/>
    <xf numFmtId="167" fontId="4" fillId="2" borderId="0" xfId="0" applyNumberFormat="1" applyFont="1" applyFill="1" applyProtection="1"/>
    <xf numFmtId="165" fontId="5" fillId="0" borderId="0" xfId="0" applyNumberFormat="1" applyFont="1" applyFill="1" applyProtection="1"/>
    <xf numFmtId="167" fontId="4" fillId="2" borderId="0" xfId="1" applyNumberFormat="1" applyFont="1" applyFill="1" applyBorder="1" applyProtection="1"/>
    <xf numFmtId="167" fontId="5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6" fontId="5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169" fontId="4" fillId="2" borderId="0" xfId="0" applyNumberFormat="1" applyFont="1" applyFill="1" applyProtection="1"/>
    <xf numFmtId="168" fontId="5" fillId="2" borderId="3" xfId="1" applyNumberFormat="1" applyFont="1" applyFill="1" applyBorder="1" applyProtection="1"/>
    <xf numFmtId="10" fontId="5" fillId="2" borderId="0" xfId="3" applyNumberFormat="1" applyFont="1" applyFill="1"/>
    <xf numFmtId="7" fontId="4" fillId="2" borderId="0" xfId="0" applyNumberFormat="1" applyFont="1" applyFill="1" applyProtection="1"/>
    <xf numFmtId="7" fontId="5" fillId="2" borderId="0" xfId="0" applyNumberFormat="1" applyFont="1" applyFill="1" applyProtection="1"/>
    <xf numFmtId="165" fontId="4" fillId="2" borderId="0" xfId="0" quotePrefix="1" applyNumberFormat="1" applyFont="1" applyFill="1" applyAlignment="1" applyProtection="1">
      <alignment horizontal="left"/>
    </xf>
    <xf numFmtId="165" fontId="5" fillId="2" borderId="0" xfId="0" applyNumberFormat="1" applyFont="1" applyFill="1" applyBorder="1" applyAlignment="1" applyProtection="1">
      <alignment horizontal="left"/>
    </xf>
    <xf numFmtId="9" fontId="5" fillId="2" borderId="0" xfId="3" applyFont="1" applyFill="1" applyBorder="1" applyProtection="1"/>
    <xf numFmtId="7" fontId="5" fillId="2" borderId="0" xfId="0" applyNumberFormat="1" applyFont="1" applyFill="1" applyBorder="1" applyProtection="1"/>
    <xf numFmtId="170" fontId="4" fillId="2" borderId="0" xfId="0" applyNumberFormat="1" applyFont="1" applyFill="1" applyProtection="1"/>
    <xf numFmtId="170" fontId="5" fillId="2" borderId="0" xfId="0" applyNumberFormat="1" applyFont="1" applyFill="1" applyProtection="1"/>
    <xf numFmtId="9" fontId="5" fillId="2" borderId="0" xfId="0" applyNumberFormat="1" applyFont="1" applyFill="1" applyProtection="1"/>
    <xf numFmtId="171" fontId="4" fillId="2" borderId="0" xfId="0" applyNumberFormat="1" applyFont="1" applyFill="1" applyProtection="1"/>
    <xf numFmtId="37" fontId="5" fillId="2" borderId="0" xfId="0" applyNumberFormat="1" applyFont="1" applyFill="1"/>
    <xf numFmtId="164" fontId="7" fillId="2" borderId="0" xfId="4" applyFont="1" applyFill="1"/>
    <xf numFmtId="164" fontId="5" fillId="2" borderId="0" xfId="7" applyFont="1" applyFill="1"/>
    <xf numFmtId="165" fontId="8" fillId="2" borderId="0" xfId="0" applyNumberFormat="1" applyFont="1" applyFill="1" applyAlignment="1" applyProtection="1">
      <alignment horizontal="left"/>
    </xf>
    <xf numFmtId="164" fontId="9" fillId="2" borderId="0" xfId="5" applyFont="1" applyFill="1"/>
    <xf numFmtId="164" fontId="8" fillId="2" borderId="0" xfId="8" applyFont="1" applyFill="1"/>
    <xf numFmtId="164" fontId="9" fillId="2" borderId="0" xfId="8" applyFont="1" applyFill="1" applyAlignment="1">
      <alignment horizontal="left"/>
    </xf>
    <xf numFmtId="164" fontId="9" fillId="2" borderId="0" xfId="8" applyFont="1" applyFill="1"/>
    <xf numFmtId="165" fontId="9" fillId="2" borderId="0" xfId="0" applyNumberFormat="1" applyFont="1" applyFill="1" applyProtection="1"/>
    <xf numFmtId="165" fontId="9" fillId="2" borderId="0" xfId="0" applyNumberFormat="1" applyFont="1" applyFill="1" applyAlignment="1" applyProtection="1">
      <alignment horizontal="right"/>
    </xf>
    <xf numFmtId="165" fontId="9" fillId="2" borderId="0" xfId="0" applyNumberFormat="1" applyFont="1" applyFill="1" applyAlignment="1" applyProtection="1">
      <alignment horizontal="left"/>
    </xf>
    <xf numFmtId="164" fontId="9" fillId="2" borderId="0" xfId="0" applyFont="1" applyFill="1"/>
    <xf numFmtId="164" fontId="9" fillId="2" borderId="0" xfId="0" applyFont="1" applyFill="1" applyAlignment="1">
      <alignment horizontal="right"/>
    </xf>
    <xf numFmtId="164" fontId="9" fillId="2" borderId="0" xfId="0" applyFont="1" applyFill="1" applyAlignment="1">
      <alignment horizontal="left"/>
    </xf>
    <xf numFmtId="164" fontId="8" fillId="2" borderId="0" xfId="0" applyFont="1" applyFill="1" applyAlignment="1"/>
    <xf numFmtId="0" fontId="8" fillId="2" borderId="0" xfId="6" applyFont="1" applyFill="1" applyBorder="1" applyAlignment="1" applyProtection="1">
      <alignment vertical="top"/>
      <protection locked="0"/>
    </xf>
    <xf numFmtId="0" fontId="8" fillId="2" borderId="0" xfId="6" applyFont="1" applyFill="1" applyBorder="1" applyAlignment="1" applyProtection="1">
      <alignment horizontal="right" vertical="top"/>
      <protection locked="0"/>
    </xf>
    <xf numFmtId="164" fontId="8" fillId="2" borderId="0" xfId="0" applyFont="1" applyFill="1" applyBorder="1" applyAlignment="1">
      <alignment horizontal="left"/>
    </xf>
    <xf numFmtId="49" fontId="9" fillId="3" borderId="0" xfId="9" quotePrefix="1" applyNumberFormat="1" applyFont="1" applyFill="1" applyAlignment="1" applyProtection="1">
      <alignment horizontal="center"/>
    </xf>
    <xf numFmtId="49" fontId="8" fillId="2" borderId="0" xfId="0" quotePrefix="1" applyNumberFormat="1" applyFont="1" applyFill="1" applyAlignment="1" applyProtection="1">
      <alignment horizontal="center"/>
    </xf>
    <xf numFmtId="164" fontId="8" fillId="2" borderId="0" xfId="0" applyFont="1" applyFill="1" applyAlignment="1">
      <alignment horizontal="left"/>
    </xf>
    <xf numFmtId="164" fontId="8" fillId="2" borderId="0" xfId="0" applyFont="1" applyFill="1" applyProtection="1">
      <protection locked="0"/>
    </xf>
    <xf numFmtId="164" fontId="8" fillId="2" borderId="0" xfId="0" applyFont="1" applyFill="1" applyAlignment="1" applyProtection="1">
      <alignment horizontal="left"/>
      <protection locked="0"/>
    </xf>
    <xf numFmtId="164" fontId="9" fillId="2" borderId="0" xfId="0" applyFont="1" applyFill="1" applyProtection="1">
      <protection locked="0"/>
    </xf>
    <xf numFmtId="164" fontId="9" fillId="2" borderId="0" xfId="0" applyFont="1" applyFill="1" applyBorder="1" applyAlignment="1">
      <alignment horizontal="left"/>
    </xf>
    <xf numFmtId="164" fontId="9" fillId="2" borderId="0" xfId="5" applyFont="1" applyFill="1" applyBorder="1"/>
    <xf numFmtId="166" fontId="8" fillId="2" borderId="0" xfId="2" applyNumberFormat="1" applyFont="1" applyFill="1" applyBorder="1" applyProtection="1"/>
    <xf numFmtId="41" fontId="8" fillId="2" borderId="0" xfId="0" applyNumberFormat="1" applyFont="1" applyFill="1" applyBorder="1" applyAlignment="1" applyProtection="1">
      <alignment horizontal="left"/>
    </xf>
    <xf numFmtId="166" fontId="9" fillId="2" borderId="0" xfId="2" applyNumberFormat="1" applyFont="1" applyFill="1" applyBorder="1" applyProtection="1"/>
    <xf numFmtId="5" fontId="9" fillId="2" borderId="0" xfId="0" applyNumberFormat="1" applyFont="1" applyFill="1" applyBorder="1" applyProtection="1"/>
    <xf numFmtId="41" fontId="9" fillId="2" borderId="0" xfId="1" applyNumberFormat="1" applyFont="1" applyFill="1" applyBorder="1" applyAlignment="1" applyProtection="1">
      <alignment horizontal="right"/>
    </xf>
    <xf numFmtId="0" fontId="9" fillId="2" borderId="0" xfId="1" applyNumberFormat="1" applyFont="1" applyFill="1" applyAlignment="1" applyProtection="1">
      <alignment horizontal="left"/>
    </xf>
    <xf numFmtId="41" fontId="8" fillId="2" borderId="0" xfId="0" applyNumberFormat="1" applyFont="1" applyFill="1" applyBorder="1" applyProtection="1"/>
    <xf numFmtId="41" fontId="9" fillId="2" borderId="0" xfId="0" applyNumberFormat="1" applyFont="1" applyFill="1" applyBorder="1" applyProtection="1"/>
    <xf numFmtId="41" fontId="8" fillId="2" borderId="2" xfId="0" applyNumberFormat="1" applyFont="1" applyFill="1" applyBorder="1" applyProtection="1"/>
    <xf numFmtId="41" fontId="8" fillId="2" borderId="0" xfId="0" applyNumberFormat="1" applyFont="1" applyFill="1" applyAlignment="1" applyProtection="1">
      <alignment horizontal="left"/>
    </xf>
    <xf numFmtId="41" fontId="9" fillId="2" borderId="2" xfId="0" applyNumberFormat="1" applyFont="1" applyFill="1" applyBorder="1" applyProtection="1"/>
    <xf numFmtId="5" fontId="9" fillId="2" borderId="0" xfId="0" applyNumberFormat="1" applyFont="1" applyFill="1" applyProtection="1"/>
    <xf numFmtId="166" fontId="8" fillId="2" borderId="5" xfId="2" applyNumberFormat="1" applyFont="1" applyFill="1" applyBorder="1" applyAlignment="1" applyProtection="1">
      <alignment horizontal="right"/>
    </xf>
    <xf numFmtId="172" fontId="8" fillId="2" borderId="0" xfId="2" quotePrefix="1" applyNumberFormat="1" applyFont="1" applyFill="1" applyAlignment="1" applyProtection="1">
      <alignment horizontal="left"/>
    </xf>
    <xf numFmtId="166" fontId="9" fillId="2" borderId="5" xfId="2" applyNumberFormat="1" applyFont="1" applyFill="1" applyBorder="1" applyAlignment="1" applyProtection="1">
      <alignment horizontal="right"/>
    </xf>
    <xf numFmtId="164" fontId="8" fillId="2" borderId="0" xfId="0" applyFont="1" applyFill="1"/>
    <xf numFmtId="41" fontId="8" fillId="2" borderId="0" xfId="0" applyNumberFormat="1" applyFont="1" applyFill="1" applyProtection="1"/>
    <xf numFmtId="41" fontId="9" fillId="2" borderId="0" xfId="0" applyNumberFormat="1" applyFont="1" applyFill="1" applyProtection="1"/>
    <xf numFmtId="167" fontId="9" fillId="2" borderId="0" xfId="1" applyNumberFormat="1" applyFont="1" applyFill="1" applyAlignment="1" applyProtection="1">
      <alignment horizontal="right"/>
    </xf>
    <xf numFmtId="167" fontId="9" fillId="2" borderId="0" xfId="1" applyNumberFormat="1" applyFont="1" applyFill="1" applyAlignment="1" applyProtection="1">
      <alignment horizontal="left"/>
    </xf>
    <xf numFmtId="0" fontId="8" fillId="2" borderId="0" xfId="6" applyFont="1" applyFill="1" applyAlignment="1">
      <alignment horizontal="left"/>
    </xf>
    <xf numFmtId="41" fontId="9" fillId="2" borderId="0" xfId="1" applyNumberFormat="1" applyFont="1" applyFill="1" applyAlignment="1" applyProtection="1">
      <alignment horizontal="right"/>
    </xf>
    <xf numFmtId="167" fontId="8" fillId="2" borderId="0" xfId="1" applyNumberFormat="1" applyFont="1" applyFill="1" applyBorder="1" applyAlignment="1" applyProtection="1">
      <alignment horizontal="right"/>
    </xf>
    <xf numFmtId="167" fontId="8" fillId="2" borderId="0" xfId="1" applyNumberFormat="1" applyFont="1" applyFill="1" applyBorder="1" applyAlignment="1" applyProtection="1">
      <alignment horizontal="left"/>
    </xf>
    <xf numFmtId="167" fontId="9" fillId="2" borderId="0" xfId="1" applyNumberFormat="1" applyFont="1" applyFill="1" applyBorder="1" applyAlignment="1" applyProtection="1">
      <alignment horizontal="right"/>
    </xf>
    <xf numFmtId="167" fontId="8" fillId="2" borderId="0" xfId="1" applyNumberFormat="1" applyFont="1" applyFill="1" applyBorder="1" applyProtection="1"/>
    <xf numFmtId="172" fontId="8" fillId="2" borderId="0" xfId="2" applyNumberFormat="1" applyFont="1" applyFill="1" applyAlignment="1" applyProtection="1">
      <alignment horizontal="left"/>
    </xf>
    <xf numFmtId="167" fontId="9" fillId="2" borderId="0" xfId="1" applyNumberFormat="1" applyFont="1" applyFill="1" applyBorder="1" applyProtection="1"/>
    <xf numFmtId="167" fontId="9" fillId="2" borderId="0" xfId="1" applyNumberFormat="1" applyFont="1" applyFill="1" applyProtection="1"/>
    <xf numFmtId="167" fontId="8" fillId="2" borderId="2" xfId="1" applyNumberFormat="1" applyFont="1" applyFill="1" applyBorder="1" applyProtection="1"/>
    <xf numFmtId="167" fontId="9" fillId="2" borderId="2" xfId="1" applyNumberFormat="1" applyFont="1" applyFill="1" applyBorder="1" applyProtection="1"/>
    <xf numFmtId="164" fontId="9" fillId="3" borderId="0" xfId="0" applyFont="1" applyFill="1" applyAlignment="1"/>
    <xf numFmtId="164" fontId="9" fillId="3" borderId="0" xfId="5" applyFont="1" applyFill="1"/>
    <xf numFmtId="172" fontId="9" fillId="2" borderId="0" xfId="2" applyNumberFormat="1" applyFont="1" applyFill="1" applyBorder="1" applyAlignment="1" applyProtection="1">
      <alignment horizontal="left"/>
    </xf>
    <xf numFmtId="172" fontId="9" fillId="2" borderId="0" xfId="2" applyNumberFormat="1" applyFont="1" applyFill="1" applyBorder="1" applyAlignment="1" applyProtection="1">
      <alignment horizontal="right"/>
    </xf>
    <xf numFmtId="41" fontId="9" fillId="2" borderId="0" xfId="1" applyNumberFormat="1" applyFont="1" applyFill="1" applyBorder="1" applyProtection="1"/>
    <xf numFmtId="41" fontId="8" fillId="2" borderId="0" xfId="1" applyNumberFormat="1" applyFont="1" applyFill="1" applyBorder="1" applyProtection="1"/>
    <xf numFmtId="37" fontId="9" fillId="2" borderId="0" xfId="5" applyNumberFormat="1" applyFont="1" applyFill="1" applyBorder="1" applyAlignment="1">
      <alignment horizontal="left"/>
    </xf>
    <xf numFmtId="167" fontId="8" fillId="2" borderId="0" xfId="1" applyNumberFormat="1" applyFont="1" applyFill="1" applyBorder="1" applyAlignment="1">
      <alignment horizontal="right" vertical="top"/>
    </xf>
    <xf numFmtId="37" fontId="9" fillId="2" borderId="0" xfId="5" applyNumberFormat="1" applyFont="1" applyFill="1" applyBorder="1" applyAlignment="1">
      <alignment horizontal="right"/>
    </xf>
    <xf numFmtId="167" fontId="9" fillId="2" borderId="0" xfId="1" applyNumberFormat="1" applyFont="1" applyFill="1" applyBorder="1" applyAlignment="1">
      <alignment horizontal="right" vertical="top"/>
    </xf>
    <xf numFmtId="164" fontId="8" fillId="3" borderId="0" xfId="0" applyFont="1" applyFill="1" applyAlignment="1"/>
    <xf numFmtId="167" fontId="8" fillId="2" borderId="6" xfId="1" applyNumberFormat="1" applyFont="1" applyFill="1" applyBorder="1" applyAlignment="1">
      <alignment horizontal="right" vertical="top"/>
    </xf>
    <xf numFmtId="167" fontId="9" fillId="2" borderId="6" xfId="1" applyNumberFormat="1" applyFont="1" applyFill="1" applyBorder="1" applyAlignment="1">
      <alignment horizontal="right" vertical="top"/>
    </xf>
    <xf numFmtId="166" fontId="8" fillId="2" borderId="3" xfId="2" applyNumberFormat="1" applyFont="1" applyFill="1" applyBorder="1" applyProtection="1"/>
    <xf numFmtId="166" fontId="9" fillId="2" borderId="3" xfId="2" applyNumberFormat="1" applyFont="1" applyFill="1" applyBorder="1" applyProtection="1"/>
    <xf numFmtId="172" fontId="8" fillId="2" borderId="0" xfId="2" applyNumberFormat="1" applyFont="1" applyFill="1" applyBorder="1" applyProtection="1"/>
    <xf numFmtId="172" fontId="9" fillId="2" borderId="0" xfId="2" applyNumberFormat="1" applyFont="1" applyFill="1" applyBorder="1" applyProtection="1"/>
    <xf numFmtId="5" fontId="9" fillId="2" borderId="0" xfId="0" applyNumberFormat="1" applyFont="1" applyFill="1" applyAlignment="1" applyProtection="1">
      <alignment horizontal="right"/>
    </xf>
    <xf numFmtId="5" fontId="9" fillId="2" borderId="0" xfId="0" applyNumberFormat="1" applyFont="1" applyFill="1" applyAlignment="1" applyProtection="1">
      <alignment horizontal="left"/>
    </xf>
    <xf numFmtId="41" fontId="8" fillId="2" borderId="0" xfId="0" applyNumberFormat="1" applyFont="1" applyFill="1" applyAlignment="1" applyProtection="1">
      <alignment horizontal="right"/>
    </xf>
    <xf numFmtId="168" fontId="8" fillId="2" borderId="0" xfId="1" applyNumberFormat="1" applyFont="1" applyFill="1" applyAlignment="1">
      <alignment horizontal="right"/>
    </xf>
    <xf numFmtId="173" fontId="8" fillId="2" borderId="0" xfId="0" applyNumberFormat="1" applyFont="1" applyFill="1" applyAlignment="1" applyProtection="1">
      <alignment horizontal="left"/>
    </xf>
    <xf numFmtId="168" fontId="9" fillId="2" borderId="0" xfId="1" applyNumberFormat="1" applyFont="1" applyFill="1" applyAlignment="1">
      <alignment horizontal="right"/>
    </xf>
    <xf numFmtId="173" fontId="9" fillId="2" borderId="0" xfId="0" applyNumberFormat="1" applyFont="1" applyFill="1" applyAlignment="1" applyProtection="1">
      <alignment horizontal="right"/>
    </xf>
    <xf numFmtId="173" fontId="9" fillId="2" borderId="0" xfId="0" applyNumberFormat="1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left" indent="1"/>
    </xf>
    <xf numFmtId="164" fontId="9" fillId="2" borderId="0" xfId="5" applyFont="1" applyFill="1" applyAlignment="1">
      <alignment horizontal="left"/>
    </xf>
    <xf numFmtId="164" fontId="9" fillId="2" borderId="0" xfId="5" applyFont="1" applyFill="1" applyAlignment="1">
      <alignment horizontal="right"/>
    </xf>
    <xf numFmtId="165" fontId="8" fillId="2" borderId="0" xfId="9" applyNumberFormat="1" applyFont="1" applyFill="1" applyAlignment="1" applyProtection="1">
      <alignment horizontal="left"/>
    </xf>
    <xf numFmtId="41" fontId="8" fillId="2" borderId="0" xfId="9" applyNumberFormat="1" applyFont="1" applyFill="1" applyBorder="1" applyAlignment="1" applyProtection="1">
      <alignment horizontal="center"/>
    </xf>
    <xf numFmtId="165" fontId="9" fillId="2" borderId="0" xfId="9" applyNumberFormat="1" applyFont="1" applyFill="1" applyProtection="1"/>
    <xf numFmtId="165" fontId="9" fillId="2" borderId="0" xfId="9" applyNumberFormat="1" applyFont="1" applyFill="1" applyAlignment="1" applyProtection="1">
      <alignment horizontal="center"/>
    </xf>
    <xf numFmtId="165" fontId="8" fillId="2" borderId="0" xfId="9" applyNumberFormat="1" applyFont="1" applyFill="1" applyBorder="1" applyProtection="1"/>
    <xf numFmtId="16" fontId="9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8" fillId="2" borderId="0" xfId="9" applyNumberFormat="1" applyFont="1" applyFill="1" applyProtection="1"/>
    <xf numFmtId="171" fontId="9" fillId="2" borderId="0" xfId="9" quotePrefix="1" applyNumberFormat="1" applyFont="1" applyFill="1" applyBorder="1" applyProtection="1"/>
    <xf numFmtId="165" fontId="9" fillId="2" borderId="0" xfId="9" applyNumberFormat="1" applyFont="1" applyFill="1" applyAlignment="1" applyProtection="1">
      <alignment horizontal="left"/>
    </xf>
    <xf numFmtId="171" fontId="9" fillId="2" borderId="0" xfId="9" applyNumberFormat="1" applyFont="1" applyFill="1" applyBorder="1" applyProtection="1"/>
    <xf numFmtId="166" fontId="8" fillId="2" borderId="0" xfId="2" applyNumberFormat="1" applyFont="1" applyFill="1" applyProtection="1"/>
    <xf numFmtId="166" fontId="9" fillId="2" borderId="0" xfId="2" applyNumberFormat="1" applyFont="1" applyFill="1" applyProtection="1"/>
    <xf numFmtId="41" fontId="8" fillId="2" borderId="0" xfId="1" applyNumberFormat="1" applyFont="1" applyFill="1" applyProtection="1"/>
    <xf numFmtId="41" fontId="9" fillId="2" borderId="0" xfId="1" applyNumberFormat="1" applyFont="1" applyFill="1" applyProtection="1"/>
    <xf numFmtId="41" fontId="8" fillId="2" borderId="2" xfId="1" applyNumberFormat="1" applyFont="1" applyFill="1" applyBorder="1" applyProtection="1"/>
    <xf numFmtId="41" fontId="9" fillId="2" borderId="2" xfId="1" applyNumberFormat="1" applyFont="1" applyFill="1" applyBorder="1" applyProtection="1"/>
    <xf numFmtId="165" fontId="9" fillId="2" borderId="0" xfId="9" applyNumberFormat="1" applyFont="1" applyFill="1" applyAlignment="1" applyProtection="1">
      <alignment horizontal="left" indent="1"/>
    </xf>
    <xf numFmtId="167" fontId="8" fillId="2" borderId="0" xfId="1" applyNumberFormat="1" applyFont="1" applyFill="1" applyProtection="1"/>
    <xf numFmtId="171" fontId="8" fillId="2" borderId="0" xfId="9" applyNumberFormat="1" applyFont="1" applyFill="1" applyProtection="1"/>
    <xf numFmtId="171" fontId="9" fillId="2" borderId="0" xfId="9" applyNumberFormat="1" applyFont="1" applyFill="1" applyProtection="1"/>
    <xf numFmtId="41" fontId="8" fillId="2" borderId="0" xfId="9" applyNumberFormat="1" applyFont="1" applyFill="1" applyBorder="1" applyAlignment="1">
      <alignment horizontal="center"/>
    </xf>
    <xf numFmtId="42" fontId="8" fillId="2" borderId="0" xfId="2" applyNumberFormat="1" applyFont="1" applyFill="1" applyBorder="1" applyAlignment="1" applyProtection="1">
      <alignment horizontal="center"/>
    </xf>
    <xf numFmtId="5" fontId="8" fillId="2" borderId="0" xfId="9" applyNumberFormat="1" applyFont="1" applyFill="1" applyProtection="1"/>
    <xf numFmtId="5" fontId="9" fillId="2" borderId="0" xfId="9" applyNumberFormat="1" applyFont="1" applyFill="1" applyProtection="1"/>
    <xf numFmtId="41" fontId="9" fillId="2" borderId="0" xfId="9" applyNumberFormat="1" applyFont="1" applyFill="1" applyBorder="1" applyAlignment="1">
      <alignment horizontal="center"/>
    </xf>
    <xf numFmtId="171" fontId="8" fillId="2" borderId="0" xfId="9" applyNumberFormat="1" applyFont="1" applyFill="1"/>
    <xf numFmtId="171" fontId="9" fillId="2" borderId="0" xfId="9" applyNumberFormat="1" applyFont="1" applyFill="1"/>
    <xf numFmtId="0" fontId="9" fillId="2" borderId="0" xfId="10" applyFont="1" applyFill="1"/>
    <xf numFmtId="165" fontId="8" fillId="3" borderId="0" xfId="9" applyNumberFormat="1" applyFont="1" applyFill="1" applyAlignment="1" applyProtection="1">
      <alignment horizontal="left"/>
    </xf>
    <xf numFmtId="165" fontId="9" fillId="3" borderId="0" xfId="9" applyNumberFormat="1" applyFont="1" applyFill="1" applyProtection="1"/>
    <xf numFmtId="164" fontId="9" fillId="3" borderId="0" xfId="11" applyFont="1" applyFill="1"/>
    <xf numFmtId="164" fontId="9" fillId="3" borderId="0" xfId="9" applyFont="1" applyFill="1"/>
    <xf numFmtId="165" fontId="11" fillId="3" borderId="0" xfId="9" applyNumberFormat="1" applyFont="1" applyFill="1" applyProtection="1"/>
    <xf numFmtId="165" fontId="8" fillId="3" borderId="0" xfId="9" applyNumberFormat="1" applyFont="1" applyFill="1" applyProtection="1"/>
    <xf numFmtId="166" fontId="8" fillId="3" borderId="0" xfId="9" applyNumberFormat="1" applyFont="1" applyFill="1" applyProtection="1"/>
    <xf numFmtId="37" fontId="9" fillId="3" borderId="0" xfId="9" applyNumberFormat="1" applyFont="1" applyFill="1" applyProtection="1"/>
    <xf numFmtId="166" fontId="9" fillId="3" borderId="0" xfId="9" applyNumberFormat="1" applyFont="1" applyFill="1" applyProtection="1"/>
    <xf numFmtId="165" fontId="9" fillId="3" borderId="0" xfId="9" applyNumberFormat="1" applyFont="1" applyFill="1" applyAlignment="1" applyProtection="1">
      <alignment horizontal="left"/>
    </xf>
    <xf numFmtId="42" fontId="8" fillId="2" borderId="0" xfId="2" applyNumberFormat="1" applyFont="1" applyFill="1" applyProtection="1"/>
    <xf numFmtId="42" fontId="9" fillId="3" borderId="0" xfId="2" applyNumberFormat="1" applyFont="1" applyFill="1" applyProtection="1"/>
    <xf numFmtId="5" fontId="9" fillId="3" borderId="0" xfId="9" applyNumberFormat="1" applyFont="1" applyFill="1" applyProtection="1"/>
    <xf numFmtId="165" fontId="9" fillId="3" borderId="0" xfId="12" applyNumberFormat="1" applyFont="1" applyFill="1" applyAlignment="1" applyProtection="1">
      <alignment horizontal="left" indent="1"/>
    </xf>
    <xf numFmtId="41" fontId="9" fillId="3" borderId="0" xfId="1" applyNumberFormat="1" applyFont="1" applyFill="1" applyProtection="1"/>
    <xf numFmtId="165" fontId="9" fillId="3" borderId="0" xfId="9" applyNumberFormat="1" applyFont="1" applyFill="1" applyAlignment="1" applyProtection="1">
      <alignment horizontal="left" indent="1"/>
    </xf>
    <xf numFmtId="165" fontId="9" fillId="3" borderId="0" xfId="9" applyNumberFormat="1" applyFont="1" applyFill="1" applyAlignment="1" applyProtection="1">
      <alignment wrapText="1"/>
    </xf>
    <xf numFmtId="41" fontId="8" fillId="2" borderId="2" xfId="1" applyNumberFormat="1" applyFont="1" applyFill="1" applyBorder="1"/>
    <xf numFmtId="41" fontId="9" fillId="3" borderId="0" xfId="1" applyNumberFormat="1" applyFont="1" applyFill="1"/>
    <xf numFmtId="41" fontId="8" fillId="2" borderId="0" xfId="1" applyNumberFormat="1" applyFont="1" applyFill="1"/>
    <xf numFmtId="41" fontId="9" fillId="3" borderId="0" xfId="1" applyNumberFormat="1" applyFont="1" applyFill="1" applyBorder="1" applyProtection="1"/>
    <xf numFmtId="0" fontId="9" fillId="3" borderId="0" xfId="10" applyFont="1" applyFill="1" applyAlignment="1">
      <alignment horizontal="left"/>
    </xf>
    <xf numFmtId="41" fontId="8" fillId="2" borderId="7" xfId="1" applyNumberFormat="1" applyFont="1" applyFill="1" applyBorder="1" applyProtection="1"/>
    <xf numFmtId="41" fontId="9" fillId="2" borderId="7" xfId="1" applyNumberFormat="1" applyFont="1" applyFill="1" applyBorder="1" applyProtection="1"/>
    <xf numFmtId="42" fontId="8" fillId="2" borderId="3" xfId="2" applyNumberFormat="1" applyFont="1" applyFill="1" applyBorder="1" applyProtection="1"/>
    <xf numFmtId="164" fontId="8" fillId="3" borderId="0" xfId="11" applyFont="1" applyFill="1"/>
    <xf numFmtId="0" fontId="9" fillId="2" borderId="0" xfId="10" applyFont="1" applyFill="1" applyAlignment="1">
      <alignment horizontal="centerContinuous"/>
    </xf>
    <xf numFmtId="0" fontId="8" fillId="2" borderId="0" xfId="10" applyFont="1" applyFill="1" applyAlignment="1">
      <alignment horizontal="centerContinuous"/>
    </xf>
    <xf numFmtId="174" fontId="8" fillId="2" borderId="0" xfId="10" applyNumberFormat="1" applyFont="1" applyFill="1" applyBorder="1" applyAlignment="1">
      <alignment horizontal="centerContinuous"/>
    </xf>
    <xf numFmtId="0" fontId="8" fillId="2" borderId="0" xfId="10" applyFont="1" applyFill="1" applyBorder="1" applyAlignment="1" applyProtection="1">
      <alignment horizontal="centerContinuous"/>
      <protection locked="0"/>
    </xf>
    <xf numFmtId="0" fontId="8" fillId="2" borderId="0" xfId="10" applyFont="1" applyFill="1" applyBorder="1" applyAlignment="1">
      <alignment horizontal="centerContinuous"/>
    </xf>
    <xf numFmtId="0" fontId="8" fillId="2" borderId="0" xfId="10" applyFont="1" applyFill="1"/>
    <xf numFmtId="0" fontId="8" fillId="2" borderId="0" xfId="10" applyFont="1" applyFill="1" applyBorder="1" applyAlignment="1">
      <alignment horizontal="center"/>
    </xf>
    <xf numFmtId="0" fontId="8" fillId="2" borderId="0" xfId="10" applyFont="1" applyFill="1" applyBorder="1"/>
    <xf numFmtId="0" fontId="8" fillId="2" borderId="0" xfId="10" applyFont="1" applyFill="1" applyAlignment="1">
      <alignment horizontal="center"/>
    </xf>
    <xf numFmtId="0" fontId="8" fillId="2" borderId="0" xfId="10" quotePrefix="1" applyFont="1" applyFill="1"/>
    <xf numFmtId="0" fontId="8" fillId="2" borderId="1" xfId="10" applyFont="1" applyFill="1" applyBorder="1" applyAlignment="1">
      <alignment horizontal="center"/>
    </xf>
    <xf numFmtId="0" fontId="8" fillId="2" borderId="8" xfId="10" applyFont="1" applyFill="1" applyBorder="1"/>
    <xf numFmtId="166" fontId="8" fillId="2" borderId="0" xfId="2" applyNumberFormat="1" applyFont="1" applyFill="1" applyAlignment="1" applyProtection="1">
      <protection locked="0"/>
    </xf>
    <xf numFmtId="41" fontId="8" fillId="2" borderId="0" xfId="10" applyNumberFormat="1" applyFont="1" applyFill="1" applyProtection="1"/>
    <xf numFmtId="41" fontId="8" fillId="2" borderId="0" xfId="10" applyNumberFormat="1" applyFont="1" applyFill="1" applyProtection="1">
      <protection locked="0"/>
    </xf>
    <xf numFmtId="167" fontId="8" fillId="2" borderId="0" xfId="1" applyNumberFormat="1" applyFont="1" applyFill="1"/>
    <xf numFmtId="0" fontId="9" fillId="2" borderId="0" xfId="10" applyFont="1" applyFill="1" applyAlignment="1">
      <alignment horizontal="left"/>
    </xf>
    <xf numFmtId="41" fontId="9" fillId="2" borderId="0" xfId="10" applyNumberFormat="1" applyFont="1" applyFill="1" applyProtection="1">
      <protection locked="0"/>
    </xf>
    <xf numFmtId="37" fontId="9" fillId="2" borderId="0" xfId="10" applyNumberFormat="1" applyFont="1" applyFill="1" applyProtection="1">
      <protection locked="0"/>
    </xf>
    <xf numFmtId="41" fontId="9" fillId="2" borderId="0" xfId="10" applyNumberFormat="1" applyFont="1" applyFill="1" applyProtection="1"/>
    <xf numFmtId="0" fontId="9" fillId="2" borderId="0" xfId="10" applyFont="1" applyFill="1" applyProtection="1">
      <protection locked="0"/>
    </xf>
    <xf numFmtId="37" fontId="9" fillId="2" borderId="0" xfId="10" applyNumberFormat="1" applyFont="1" applyFill="1" applyBorder="1" applyProtection="1"/>
    <xf numFmtId="0" fontId="9" fillId="2" borderId="0" xfId="10" applyFont="1" applyFill="1" applyBorder="1"/>
    <xf numFmtId="167" fontId="9" fillId="2" borderId="0" xfId="1" applyNumberFormat="1" applyFont="1" applyFill="1"/>
    <xf numFmtId="41" fontId="9" fillId="2" borderId="0" xfId="10" applyNumberFormat="1" applyFont="1" applyFill="1" applyBorder="1" applyProtection="1"/>
    <xf numFmtId="41" fontId="8" fillId="2" borderId="0" xfId="10" applyNumberFormat="1" applyFont="1" applyFill="1" applyBorder="1" applyProtection="1"/>
    <xf numFmtId="0" fontId="8" fillId="2" borderId="2" xfId="10" applyFont="1" applyFill="1" applyBorder="1"/>
    <xf numFmtId="41" fontId="8" fillId="2" borderId="2" xfId="10" applyNumberFormat="1" applyFont="1" applyFill="1" applyBorder="1" applyProtection="1"/>
    <xf numFmtId="42" fontId="8" fillId="2" borderId="0" xfId="2" applyNumberFormat="1" applyFont="1" applyFill="1" applyBorder="1" applyProtection="1"/>
    <xf numFmtId="0" fontId="8" fillId="2" borderId="0" xfId="10" applyFont="1" applyFill="1" applyAlignment="1" applyProtection="1">
      <alignment horizontal="left"/>
      <protection locked="0"/>
    </xf>
    <xf numFmtId="5" fontId="8" fillId="2" borderId="3" xfId="10" applyNumberFormat="1" applyFont="1" applyFill="1" applyBorder="1" applyProtection="1"/>
    <xf numFmtId="5" fontId="8" fillId="2" borderId="0" xfId="10" applyNumberFormat="1" applyFont="1" applyFill="1" applyProtection="1"/>
    <xf numFmtId="175" fontId="8" fillId="2" borderId="3" xfId="10" applyNumberFormat="1" applyFont="1" applyFill="1" applyBorder="1" applyProtection="1"/>
    <xf numFmtId="175" fontId="8" fillId="2" borderId="0" xfId="10" applyNumberFormat="1" applyFont="1" applyFill="1" applyBorder="1" applyProtection="1"/>
    <xf numFmtId="164" fontId="9" fillId="2" borderId="0" xfId="4" applyFont="1" applyFill="1" applyAlignment="1">
      <alignment vertical="top"/>
    </xf>
    <xf numFmtId="0" fontId="9" fillId="2" borderId="0" xfId="10" applyFont="1" applyFill="1" applyAlignment="1"/>
    <xf numFmtId="164" fontId="9" fillId="2" borderId="0" xfId="0" applyFont="1" applyFill="1" applyAlignment="1"/>
    <xf numFmtId="41" fontId="9" fillId="2" borderId="0" xfId="10" applyNumberFormat="1" applyFont="1" applyFill="1"/>
    <xf numFmtId="165" fontId="14" fillId="2" borderId="0" xfId="13" applyNumberFormat="1" applyFont="1" applyFill="1" applyAlignment="1" applyProtection="1">
      <alignment horizontal="left"/>
    </xf>
    <xf numFmtId="165" fontId="16" fillId="2" borderId="0" xfId="13" applyNumberFormat="1" applyFont="1" applyFill="1" applyProtection="1"/>
    <xf numFmtId="165" fontId="16" fillId="2" borderId="0" xfId="13" applyNumberFormat="1" applyFont="1" applyFill="1" applyBorder="1" applyProtection="1"/>
    <xf numFmtId="164" fontId="16" fillId="2" borderId="0" xfId="13" applyFont="1" applyFill="1"/>
    <xf numFmtId="165" fontId="14" fillId="2" borderId="0" xfId="13" applyNumberFormat="1" applyFont="1" applyFill="1" applyProtection="1"/>
    <xf numFmtId="164" fontId="16" fillId="2" borderId="0" xfId="13" applyFont="1" applyFill="1" applyBorder="1"/>
    <xf numFmtId="165" fontId="14" fillId="2" borderId="0" xfId="9" applyNumberFormat="1" applyFont="1" applyFill="1" applyAlignment="1" applyProtection="1">
      <alignment horizontal="left"/>
    </xf>
    <xf numFmtId="164" fontId="16" fillId="2" borderId="0" xfId="0" applyFont="1" applyFill="1" applyAlignment="1">
      <alignment horizontal="centerContinuous"/>
    </xf>
    <xf numFmtId="164" fontId="14" fillId="2" borderId="0" xfId="0" applyFont="1" applyFill="1" applyAlignment="1">
      <alignment horizontal="centerContinuous"/>
    </xf>
    <xf numFmtId="164" fontId="14" fillId="2" borderId="0" xfId="0" applyFont="1" applyFill="1" applyBorder="1" applyAlignment="1">
      <alignment horizontal="centerContinuous"/>
    </xf>
    <xf numFmtId="165" fontId="14" fillId="2" borderId="0" xfId="0" applyNumberFormat="1" applyFont="1" applyFill="1" applyAlignment="1" applyProtection="1">
      <alignment horizontal="left"/>
    </xf>
    <xf numFmtId="164" fontId="16" fillId="2" borderId="0" xfId="14" applyFont="1" applyFill="1"/>
    <xf numFmtId="164" fontId="14" fillId="2" borderId="0" xfId="15" quotePrefix="1" applyFont="1" applyFill="1" applyBorder="1" applyAlignment="1">
      <alignment horizontal="center"/>
    </xf>
    <xf numFmtId="164" fontId="16" fillId="2" borderId="0" xfId="14" applyFont="1" applyFill="1" applyBorder="1" applyAlignment="1">
      <alignment horizontal="centerContinuous"/>
    </xf>
    <xf numFmtId="164" fontId="16" fillId="2" borderId="0" xfId="15" quotePrefix="1" applyFont="1" applyFill="1" applyBorder="1" applyAlignment="1">
      <alignment horizontal="center"/>
    </xf>
    <xf numFmtId="164" fontId="16" fillId="2" borderId="0" xfId="0" applyFont="1" applyFill="1" applyBorder="1"/>
    <xf numFmtId="164" fontId="14" fillId="2" borderId="1" xfId="15" quotePrefix="1" applyFont="1" applyFill="1" applyBorder="1" applyAlignment="1">
      <alignment horizontal="center" wrapText="1"/>
    </xf>
    <xf numFmtId="164" fontId="16" fillId="2" borderId="0" xfId="0" applyFont="1" applyFill="1" applyBorder="1" applyAlignment="1">
      <alignment horizontal="center"/>
    </xf>
    <xf numFmtId="164" fontId="16" fillId="2" borderId="0" xfId="0" applyFont="1" applyFill="1" applyBorder="1" applyAlignment="1">
      <alignment horizontal="left"/>
    </xf>
    <xf numFmtId="166" fontId="14" fillId="2" borderId="0" xfId="2" applyNumberFormat="1" applyFont="1" applyFill="1" applyBorder="1" applyProtection="1"/>
    <xf numFmtId="167" fontId="17" fillId="2" borderId="0" xfId="1" quotePrefix="1" applyNumberFormat="1" applyFont="1" applyFill="1" applyBorder="1" applyAlignment="1"/>
    <xf numFmtId="167" fontId="14" fillId="2" borderId="0" xfId="1" applyNumberFormat="1" applyFont="1" applyFill="1" applyBorder="1" applyProtection="1"/>
    <xf numFmtId="164" fontId="16" fillId="2" borderId="0" xfId="0" applyFont="1" applyFill="1" applyAlignment="1">
      <alignment horizontal="left"/>
    </xf>
    <xf numFmtId="167" fontId="14" fillId="2" borderId="0" xfId="1" applyNumberFormat="1" applyFont="1" applyFill="1" applyProtection="1"/>
    <xf numFmtId="167" fontId="14" fillId="2" borderId="0" xfId="1" applyNumberFormat="1" applyFont="1" applyFill="1" applyBorder="1" applyAlignment="1">
      <alignment horizontal="left"/>
    </xf>
    <xf numFmtId="164" fontId="14" fillId="2" borderId="0" xfId="0" applyFont="1" applyFill="1" applyAlignment="1">
      <alignment horizontal="left"/>
    </xf>
    <xf numFmtId="166" fontId="14" fillId="2" borderId="4" xfId="2" applyNumberFormat="1" applyFont="1" applyFill="1" applyBorder="1" applyProtection="1"/>
    <xf numFmtId="164" fontId="14" fillId="2" borderId="0" xfId="0" applyFont="1" applyFill="1" applyBorder="1" applyAlignment="1">
      <alignment horizontal="left"/>
    </xf>
    <xf numFmtId="164" fontId="16" fillId="2" borderId="0" xfId="15" applyFont="1" applyFill="1"/>
    <xf numFmtId="165" fontId="18" fillId="2" borderId="0" xfId="13" applyNumberFormat="1" applyFont="1" applyFill="1" applyBorder="1" applyAlignment="1" applyProtection="1">
      <alignment horizontal="center" vertical="center"/>
    </xf>
    <xf numFmtId="0" fontId="14" fillId="2" borderId="0" xfId="6" applyFont="1" applyFill="1" applyBorder="1" applyAlignment="1" applyProtection="1">
      <protection locked="0"/>
    </xf>
    <xf numFmtId="165" fontId="18" fillId="2" borderId="0" xfId="13" quotePrefix="1" applyNumberFormat="1" applyFont="1" applyFill="1" applyBorder="1" applyAlignment="1" applyProtection="1">
      <alignment horizontal="right" vertical="center"/>
    </xf>
    <xf numFmtId="165" fontId="16" fillId="2" borderId="0" xfId="13" applyNumberFormat="1" applyFont="1" applyFill="1" applyAlignment="1" applyProtection="1">
      <alignment horizontal="left"/>
    </xf>
    <xf numFmtId="41" fontId="16" fillId="2" borderId="0" xfId="1" applyNumberFormat="1" applyFont="1" applyFill="1" applyAlignment="1">
      <alignment horizontal="right"/>
    </xf>
    <xf numFmtId="41" fontId="14" fillId="2" borderId="0" xfId="1" applyNumberFormat="1" applyFont="1" applyFill="1" applyBorder="1" applyAlignment="1"/>
    <xf numFmtId="164" fontId="9" fillId="2" borderId="0" xfId="5" quotePrefix="1" applyFont="1" applyFill="1" applyBorder="1" applyAlignment="1">
      <alignment horizontal="left"/>
    </xf>
    <xf numFmtId="39" fontId="9" fillId="3" borderId="0" xfId="5" applyNumberFormat="1" applyFont="1" applyFill="1"/>
    <xf numFmtId="49" fontId="8" fillId="3" borderId="9" xfId="9" quotePrefix="1" applyNumberFormat="1" applyFont="1" applyFill="1" applyBorder="1" applyAlignment="1" applyProtection="1">
      <alignment horizontal="center" wrapText="1"/>
    </xf>
    <xf numFmtId="165" fontId="8" fillId="2" borderId="1" xfId="9" quotePrefix="1" applyNumberFormat="1" applyFont="1" applyFill="1" applyBorder="1" applyAlignment="1" applyProtection="1">
      <alignment horizontal="center" vertical="center" wrapText="1"/>
    </xf>
    <xf numFmtId="165" fontId="8" fillId="2" borderId="1" xfId="9" applyNumberFormat="1" applyFont="1" applyFill="1" applyBorder="1" applyAlignment="1" applyProtection="1">
      <alignment horizontal="center" vertical="center" wrapText="1"/>
    </xf>
    <xf numFmtId="49" fontId="8" fillId="3" borderId="1" xfId="9" quotePrefix="1" applyNumberFormat="1" applyFont="1" applyFill="1" applyBorder="1" applyAlignment="1" applyProtection="1">
      <alignment horizontal="center" wrapText="1"/>
    </xf>
    <xf numFmtId="49" fontId="14" fillId="2" borderId="1" xfId="13" quotePrefix="1" applyNumberFormat="1" applyFont="1" applyFill="1" applyBorder="1" applyAlignment="1" applyProtection="1">
      <alignment horizontal="center" vertical="center" wrapText="1"/>
    </xf>
    <xf numFmtId="9" fontId="9" fillId="2" borderId="0" xfId="3" applyFont="1" applyFill="1" applyBorder="1"/>
    <xf numFmtId="169" fontId="9" fillId="2" borderId="0" xfId="3" applyNumberFormat="1" applyFont="1" applyFill="1"/>
    <xf numFmtId="164" fontId="5" fillId="2" borderId="0" xfId="0" applyFont="1" applyFill="1" applyAlignment="1"/>
    <xf numFmtId="44" fontId="4" fillId="2" borderId="3" xfId="2" applyFont="1" applyFill="1" applyBorder="1" applyProtection="1"/>
    <xf numFmtId="7" fontId="4" fillId="2" borderId="0" xfId="0" applyNumberFormat="1" applyFont="1" applyFill="1" applyBorder="1" applyProtection="1"/>
    <xf numFmtId="44" fontId="5" fillId="2" borderId="3" xfId="2" applyFont="1" applyFill="1" applyBorder="1" applyProtection="1"/>
    <xf numFmtId="165" fontId="16" fillId="2" borderId="0" xfId="13" applyNumberFormat="1" applyFont="1" applyFill="1" applyAlignment="1" applyProtection="1"/>
    <xf numFmtId="164" fontId="16" fillId="2" borderId="0" xfId="13" applyFont="1" applyFill="1" applyAlignment="1"/>
    <xf numFmtId="164" fontId="14" fillId="2" borderId="0" xfId="0" applyFont="1" applyFill="1" applyAlignment="1"/>
    <xf numFmtId="164" fontId="16" fillId="2" borderId="0" xfId="14" applyFont="1" applyFill="1" applyBorder="1" applyAlignment="1"/>
    <xf numFmtId="164" fontId="16" fillId="2" borderId="0" xfId="0" applyFont="1" applyFill="1" applyBorder="1" applyAlignment="1"/>
    <xf numFmtId="167" fontId="14" fillId="2" borderId="0" xfId="1" applyNumberFormat="1" applyFont="1" applyFill="1" applyAlignment="1"/>
    <xf numFmtId="164" fontId="14" fillId="2" borderId="0" xfId="0" applyFont="1" applyFill="1" applyBorder="1" applyAlignment="1"/>
    <xf numFmtId="49" fontId="14" fillId="2" borderId="0" xfId="13" applyNumberFormat="1" applyFont="1" applyFill="1" applyBorder="1" applyAlignment="1" applyProtection="1"/>
    <xf numFmtId="41" fontId="16" fillId="2" borderId="0" xfId="1" applyNumberFormat="1" applyFont="1" applyFill="1" applyBorder="1" applyAlignment="1"/>
    <xf numFmtId="41" fontId="16" fillId="2" borderId="0" xfId="1" applyNumberFormat="1" applyFont="1" applyFill="1" applyAlignment="1"/>
    <xf numFmtId="0" fontId="4" fillId="2" borderId="1" xfId="0" quotePrefix="1" applyNumberFormat="1" applyFont="1" applyFill="1" applyBorder="1" applyAlignment="1" applyProtection="1">
      <alignment horizontal="center" wrapText="1"/>
    </xf>
    <xf numFmtId="0" fontId="4" fillId="2" borderId="0" xfId="5" applyNumberFormat="1" applyFont="1" applyFill="1"/>
    <xf numFmtId="167" fontId="8" fillId="0" borderId="2" xfId="1" applyNumberFormat="1" applyFont="1" applyFill="1" applyBorder="1" applyProtection="1"/>
    <xf numFmtId="167" fontId="8" fillId="0" borderId="0" xfId="1" applyNumberFormat="1" applyFont="1" applyFill="1" applyBorder="1" applyProtection="1"/>
    <xf numFmtId="41" fontId="14" fillId="2" borderId="0" xfId="1" applyNumberFormat="1" applyFont="1" applyFill="1" applyAlignment="1">
      <alignment horizontal="right"/>
    </xf>
    <xf numFmtId="166" fontId="16" fillId="2" borderId="0" xfId="2" applyNumberFormat="1" applyFont="1" applyFill="1" applyBorder="1" applyProtection="1"/>
    <xf numFmtId="167" fontId="16" fillId="2" borderId="0" xfId="1" applyNumberFormat="1" applyFont="1" applyFill="1" applyBorder="1" applyProtection="1"/>
    <xf numFmtId="167" fontId="16" fillId="2" borderId="0" xfId="1" applyNumberFormat="1" applyFont="1" applyFill="1" applyProtection="1"/>
    <xf numFmtId="166" fontId="16" fillId="2" borderId="4" xfId="2" applyNumberFormat="1" applyFont="1" applyFill="1" applyBorder="1" applyProtection="1"/>
    <xf numFmtId="44" fontId="5" fillId="2" borderId="0" xfId="2" applyFont="1" applyFill="1" applyBorder="1" applyProtection="1"/>
    <xf numFmtId="44" fontId="4" fillId="2" borderId="0" xfId="2" applyFont="1" applyFill="1" applyBorder="1" applyProtection="1"/>
    <xf numFmtId="43" fontId="4" fillId="2" borderId="2" xfId="1" applyNumberFormat="1" applyFont="1" applyFill="1" applyBorder="1" applyProtection="1"/>
    <xf numFmtId="43" fontId="5" fillId="2" borderId="2" xfId="1" applyFont="1" applyFill="1" applyBorder="1" applyProtection="1"/>
    <xf numFmtId="43" fontId="4" fillId="2" borderId="2" xfId="1" applyFont="1" applyFill="1" applyBorder="1" applyProtection="1"/>
    <xf numFmtId="37" fontId="4" fillId="2" borderId="0" xfId="0" applyNumberFormat="1" applyFont="1" applyFill="1"/>
    <xf numFmtId="164" fontId="9" fillId="2" borderId="0" xfId="0" applyFont="1" applyFill="1" applyBorder="1"/>
    <xf numFmtId="41" fontId="9" fillId="2" borderId="2" xfId="1" applyNumberFormat="1" applyFont="1" applyFill="1" applyBorder="1" applyAlignment="1" applyProtection="1">
      <alignment horizontal="right"/>
    </xf>
    <xf numFmtId="41" fontId="9" fillId="2" borderId="2" xfId="1" applyNumberFormat="1" applyFont="1" applyFill="1" applyBorder="1"/>
    <xf numFmtId="41" fontId="9" fillId="2" borderId="0" xfId="1" applyNumberFormat="1" applyFont="1" applyFill="1"/>
    <xf numFmtId="42" fontId="9" fillId="2" borderId="3" xfId="2" applyNumberFormat="1" applyFont="1" applyFill="1" applyBorder="1" applyProtection="1"/>
    <xf numFmtId="164" fontId="5" fillId="2" borderId="0" xfId="5" quotePrefix="1" applyFont="1" applyFill="1" applyBorder="1" applyAlignment="1">
      <alignment horizontal="left"/>
    </xf>
    <xf numFmtId="164" fontId="5" fillId="0" borderId="0" xfId="5" quotePrefix="1" applyFont="1" applyFill="1" applyBorder="1" applyAlignment="1">
      <alignment horizontal="left"/>
    </xf>
    <xf numFmtId="164" fontId="5" fillId="3" borderId="0" xfId="11" applyFont="1" applyFill="1"/>
    <xf numFmtId="37" fontId="14" fillId="2" borderId="0" xfId="13" applyNumberFormat="1" applyFont="1" applyFill="1"/>
    <xf numFmtId="164" fontId="21" fillId="0" borderId="0" xfId="0" applyFont="1" applyAlignment="1">
      <alignment horizontal="left" vertical="center" indent="1"/>
    </xf>
    <xf numFmtId="164" fontId="5" fillId="2" borderId="0" xfId="5" quotePrefix="1" applyFont="1" applyFill="1" applyBorder="1" applyAlignment="1">
      <alignment horizontal="left" wrapText="1"/>
    </xf>
    <xf numFmtId="0" fontId="4" fillId="2" borderId="1" xfId="6" applyFont="1" applyFill="1" applyBorder="1" applyAlignment="1" applyProtection="1">
      <alignment horizontal="center" vertical="top"/>
      <protection locked="0"/>
    </xf>
    <xf numFmtId="0" fontId="8" fillId="2" borderId="1" xfId="6" applyFont="1" applyFill="1" applyBorder="1" applyAlignment="1" applyProtection="1">
      <alignment horizontal="center" vertical="top"/>
      <protection locked="0"/>
    </xf>
    <xf numFmtId="49" fontId="8" fillId="2" borderId="1" xfId="0" applyNumberFormat="1" applyFont="1" applyFill="1" applyBorder="1" applyAlignment="1" applyProtection="1">
      <alignment horizontal="center"/>
    </xf>
    <xf numFmtId="0" fontId="8" fillId="3" borderId="1" xfId="6" applyFont="1" applyFill="1" applyBorder="1" applyAlignment="1" applyProtection="1">
      <alignment horizontal="center" vertical="top"/>
      <protection locked="0"/>
    </xf>
    <xf numFmtId="0" fontId="14" fillId="2" borderId="1" xfId="6" applyFont="1" applyFill="1" applyBorder="1" applyAlignment="1" applyProtection="1">
      <alignment horizontal="center"/>
      <protection locked="0"/>
    </xf>
  </cellXfs>
  <cellStyles count="31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 3 2" xfId="29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  <cellStyle name="Percent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M80"/>
  <sheetViews>
    <sheetView tabSelected="1" zoomScale="70" zoomScaleNormal="70" zoomScaleSheetLayoutView="70" workbookViewId="0">
      <selection activeCell="A57" sqref="A57:I57"/>
    </sheetView>
  </sheetViews>
  <sheetFormatPr defaultColWidth="7.109375" defaultRowHeight="18.75" x14ac:dyDescent="0.25"/>
  <cols>
    <col min="1" max="1" width="71.88671875" style="4" customWidth="1"/>
    <col min="2" max="2" width="8.109375" style="46" customWidth="1"/>
    <col min="3" max="3" width="17.77734375" style="4" customWidth="1"/>
    <col min="4" max="4" width="7.88671875" style="4" customWidth="1"/>
    <col min="5" max="5" width="17.77734375" style="4" customWidth="1"/>
    <col min="6" max="6" width="7.88671875" style="4" customWidth="1"/>
    <col min="7" max="7" width="10.6640625" style="4" bestFit="1" customWidth="1"/>
    <col min="8" max="8" width="9.44140625" style="4" bestFit="1" customWidth="1"/>
    <col min="9" max="16384" width="7.109375" style="4"/>
  </cols>
  <sheetData>
    <row r="1" spans="1:6" ht="19.5" x14ac:dyDescent="0.3">
      <c r="A1" s="1" t="s">
        <v>0</v>
      </c>
      <c r="B1" s="2"/>
      <c r="C1" s="3"/>
      <c r="D1" s="3"/>
      <c r="E1" s="3"/>
    </row>
    <row r="2" spans="1:6" ht="22.5" x14ac:dyDescent="0.3">
      <c r="A2" s="1" t="s">
        <v>135</v>
      </c>
      <c r="B2" s="2"/>
      <c r="C2" s="6"/>
      <c r="D2" s="6"/>
      <c r="E2" s="6"/>
    </row>
    <row r="3" spans="1:6" ht="19.5" x14ac:dyDescent="0.3">
      <c r="A3" s="1" t="s">
        <v>1</v>
      </c>
      <c r="B3" s="2"/>
      <c r="C3" s="3"/>
      <c r="D3" s="3"/>
      <c r="E3" s="3"/>
    </row>
    <row r="4" spans="1:6" ht="19.5" x14ac:dyDescent="0.3">
      <c r="A4" s="1"/>
      <c r="B4" s="2"/>
      <c r="C4" s="3"/>
      <c r="D4" s="3"/>
      <c r="E4" s="3"/>
    </row>
    <row r="5" spans="1:6" ht="19.5" x14ac:dyDescent="0.3">
      <c r="A5" s="1"/>
      <c r="B5" s="2"/>
      <c r="C5" s="3"/>
      <c r="D5" s="3"/>
      <c r="E5" s="3"/>
    </row>
    <row r="6" spans="1:6" ht="23.25" customHeight="1" thickBot="1" x14ac:dyDescent="0.35">
      <c r="A6" s="7"/>
      <c r="B6" s="2"/>
      <c r="C6" s="306" t="s">
        <v>118</v>
      </c>
      <c r="D6" s="306"/>
      <c r="E6" s="306"/>
    </row>
    <row r="7" spans="1:6" ht="8.25" customHeight="1" x14ac:dyDescent="0.3">
      <c r="A7" s="7"/>
      <c r="B7" s="2"/>
      <c r="C7" s="8"/>
      <c r="D7" s="8"/>
      <c r="E7" s="8"/>
    </row>
    <row r="8" spans="1:6" s="11" customFormat="1" ht="39.75" thickBot="1" x14ac:dyDescent="0.35">
      <c r="A8" s="7"/>
      <c r="B8" s="9"/>
      <c r="C8" s="280" t="s">
        <v>127</v>
      </c>
      <c r="D8" s="10"/>
      <c r="E8" s="280" t="s">
        <v>119</v>
      </c>
      <c r="F8" s="281"/>
    </row>
    <row r="9" spans="1:6" ht="19.5" x14ac:dyDescent="0.3">
      <c r="A9" s="7"/>
      <c r="B9" s="2"/>
      <c r="C9" s="3"/>
      <c r="D9" s="3"/>
      <c r="E9" s="3"/>
    </row>
    <row r="10" spans="1:6" ht="19.5" x14ac:dyDescent="0.3">
      <c r="A10" s="1" t="s">
        <v>2</v>
      </c>
      <c r="B10" s="12"/>
      <c r="C10" s="13">
        <v>11057</v>
      </c>
      <c r="D10" s="14"/>
      <c r="E10" s="15">
        <v>10368</v>
      </c>
    </row>
    <row r="11" spans="1:6" ht="7.5" customHeight="1" x14ac:dyDescent="0.3">
      <c r="A11" s="16"/>
      <c r="B11" s="12"/>
      <c r="C11" s="17"/>
      <c r="D11" s="14"/>
      <c r="E11" s="18"/>
    </row>
    <row r="12" spans="1:6" ht="19.5" x14ac:dyDescent="0.3">
      <c r="A12" s="1" t="s">
        <v>121</v>
      </c>
      <c r="B12" s="12"/>
      <c r="C12" s="19">
        <v>-9904</v>
      </c>
      <c r="D12" s="14"/>
      <c r="E12" s="20">
        <v>-9273</v>
      </c>
    </row>
    <row r="13" spans="1:6" ht="7.5" customHeight="1" x14ac:dyDescent="0.3">
      <c r="A13" s="3"/>
      <c r="B13" s="12"/>
      <c r="C13" s="17"/>
      <c r="D13" s="18"/>
      <c r="E13" s="18"/>
    </row>
    <row r="14" spans="1:6" ht="22.5" x14ac:dyDescent="0.3">
      <c r="A14" s="3" t="s">
        <v>164</v>
      </c>
      <c r="B14" s="12"/>
      <c r="C14" s="21">
        <f>+C10+C12</f>
        <v>1153</v>
      </c>
      <c r="D14" s="22"/>
      <c r="E14" s="23">
        <f>E10+E12</f>
        <v>1095</v>
      </c>
    </row>
    <row r="15" spans="1:6" ht="7.5" customHeight="1" x14ac:dyDescent="0.3">
      <c r="A15" s="3"/>
      <c r="B15" s="12"/>
      <c r="C15" s="24"/>
      <c r="D15" s="22"/>
      <c r="E15" s="22"/>
    </row>
    <row r="16" spans="1:6" ht="19.5" x14ac:dyDescent="0.3">
      <c r="A16" s="3" t="s">
        <v>131</v>
      </c>
      <c r="B16" s="12"/>
      <c r="C16" s="19">
        <v>-4</v>
      </c>
      <c r="D16" s="22"/>
      <c r="E16" s="20">
        <v>63</v>
      </c>
    </row>
    <row r="17" spans="1:5" ht="7.5" customHeight="1" x14ac:dyDescent="0.3">
      <c r="A17" s="3" t="s">
        <v>12</v>
      </c>
      <c r="B17" s="12"/>
      <c r="C17" s="24"/>
      <c r="D17" s="22"/>
      <c r="E17" s="22"/>
    </row>
    <row r="18" spans="1:5" ht="22.5" x14ac:dyDescent="0.3">
      <c r="A18" s="1" t="s">
        <v>162</v>
      </c>
      <c r="B18" s="12"/>
      <c r="C18" s="21">
        <f>+C14+C16</f>
        <v>1149</v>
      </c>
      <c r="D18" s="22"/>
      <c r="E18" s="23">
        <f>+E14+E16</f>
        <v>1158</v>
      </c>
    </row>
    <row r="19" spans="1:5" ht="7.5" customHeight="1" x14ac:dyDescent="0.3">
      <c r="A19" s="3"/>
      <c r="B19" s="12"/>
      <c r="C19" s="21"/>
      <c r="D19" s="22"/>
      <c r="E19" s="23"/>
    </row>
    <row r="20" spans="1:5" ht="19.5" x14ac:dyDescent="0.3">
      <c r="A20" s="16" t="s">
        <v>3</v>
      </c>
      <c r="B20" s="12"/>
      <c r="C20" s="21">
        <v>-155</v>
      </c>
      <c r="D20" s="22"/>
      <c r="E20" s="23">
        <v>-165</v>
      </c>
    </row>
    <row r="21" spans="1:5" ht="7.5" customHeight="1" x14ac:dyDescent="0.3">
      <c r="A21" s="3"/>
      <c r="B21" s="12"/>
      <c r="C21" s="21"/>
      <c r="D21" s="22"/>
      <c r="E21" s="23"/>
    </row>
    <row r="22" spans="1:5" ht="19.5" x14ac:dyDescent="0.3">
      <c r="A22" s="25" t="s">
        <v>115</v>
      </c>
      <c r="B22" s="12"/>
      <c r="C22" s="19">
        <v>1</v>
      </c>
      <c r="D22" s="22"/>
      <c r="E22" s="20">
        <v>1</v>
      </c>
    </row>
    <row r="23" spans="1:5" ht="7.5" customHeight="1" x14ac:dyDescent="0.3">
      <c r="A23" s="3"/>
      <c r="B23" s="12"/>
      <c r="C23" s="21"/>
      <c r="D23" s="22"/>
      <c r="E23" s="23"/>
    </row>
    <row r="24" spans="1:5" ht="19.5" x14ac:dyDescent="0.3">
      <c r="A24" s="16" t="s">
        <v>134</v>
      </c>
      <c r="B24" s="12"/>
      <c r="C24" s="21">
        <f>+C18+C20+C22</f>
        <v>995</v>
      </c>
      <c r="D24" s="22"/>
      <c r="E24" s="23">
        <f>+E18+E20+E22</f>
        <v>994</v>
      </c>
    </row>
    <row r="25" spans="1:5" ht="7.5" customHeight="1" x14ac:dyDescent="0.3">
      <c r="A25" s="3"/>
      <c r="B25" s="12"/>
      <c r="C25" s="21"/>
      <c r="D25" s="22"/>
      <c r="E25" s="23"/>
    </row>
    <row r="26" spans="1:5" ht="22.5" x14ac:dyDescent="0.3">
      <c r="A26" s="16" t="s">
        <v>161</v>
      </c>
      <c r="B26" s="12"/>
      <c r="C26" s="19">
        <v>-232</v>
      </c>
      <c r="D26" s="22"/>
      <c r="E26" s="20">
        <v>-188</v>
      </c>
    </row>
    <row r="27" spans="1:5" ht="6.75" customHeight="1" x14ac:dyDescent="0.3">
      <c r="A27" s="16"/>
      <c r="B27" s="12"/>
      <c r="C27" s="26"/>
      <c r="D27" s="14"/>
      <c r="E27" s="27"/>
    </row>
    <row r="28" spans="1:5" ht="19.5" x14ac:dyDescent="0.3">
      <c r="A28" s="16" t="s">
        <v>154</v>
      </c>
      <c r="B28" s="12"/>
      <c r="C28" s="26">
        <f>+C24+C26</f>
        <v>763</v>
      </c>
      <c r="D28" s="14"/>
      <c r="E28" s="27">
        <f>+E24+E26</f>
        <v>806</v>
      </c>
    </row>
    <row r="29" spans="1:5" ht="19.5" x14ac:dyDescent="0.3">
      <c r="A29" s="16" t="s">
        <v>132</v>
      </c>
      <c r="B29" s="12"/>
      <c r="C29" s="19">
        <v>0</v>
      </c>
      <c r="D29" s="14"/>
      <c r="E29" s="20">
        <v>92</v>
      </c>
    </row>
    <row r="30" spans="1:5" ht="6.75" customHeight="1" x14ac:dyDescent="0.3">
      <c r="A30" s="16"/>
      <c r="B30" s="12"/>
      <c r="C30" s="26"/>
      <c r="D30" s="14"/>
      <c r="E30" s="27"/>
    </row>
    <row r="31" spans="1:5" ht="23.25" thickBot="1" x14ac:dyDescent="0.35">
      <c r="A31" s="7" t="s">
        <v>160</v>
      </c>
      <c r="B31" s="12"/>
      <c r="C31" s="28">
        <f>+C24+C26</f>
        <v>763</v>
      </c>
      <c r="D31" s="18"/>
      <c r="E31" s="29">
        <f>+E28+E29</f>
        <v>898</v>
      </c>
    </row>
    <row r="32" spans="1:5" ht="7.5" customHeight="1" thickTop="1" x14ac:dyDescent="0.3">
      <c r="A32" s="3"/>
      <c r="B32" s="12"/>
      <c r="C32" s="17"/>
      <c r="D32" s="18"/>
      <c r="E32" s="18"/>
    </row>
    <row r="33" spans="1:13" ht="20.25" thickBot="1" x14ac:dyDescent="0.35">
      <c r="A33" s="16" t="s">
        <v>4</v>
      </c>
      <c r="B33" s="12"/>
      <c r="C33" s="30">
        <v>23.3</v>
      </c>
      <c r="D33" s="31" t="s">
        <v>5</v>
      </c>
      <c r="E33" s="32">
        <v>18.899999999999999</v>
      </c>
      <c r="F33" s="4" t="s">
        <v>5</v>
      </c>
      <c r="G33" s="33"/>
    </row>
    <row r="34" spans="1:13" ht="20.25" thickTop="1" x14ac:dyDescent="0.3">
      <c r="A34" s="3"/>
      <c r="B34" s="12"/>
      <c r="C34" s="34"/>
      <c r="D34" s="35"/>
      <c r="E34" s="35"/>
    </row>
    <row r="35" spans="1:13" ht="19.5" x14ac:dyDescent="0.3">
      <c r="A35" s="36" t="s">
        <v>122</v>
      </c>
      <c r="B35" s="12"/>
      <c r="C35" s="34"/>
      <c r="D35" s="35"/>
      <c r="E35" s="35"/>
      <c r="F35" s="268"/>
    </row>
    <row r="36" spans="1:13" s="5" customFormat="1" x14ac:dyDescent="0.25">
      <c r="A36" s="37" t="s">
        <v>6</v>
      </c>
      <c r="B36" s="38"/>
      <c r="C36" s="289"/>
      <c r="D36" s="39"/>
      <c r="E36" s="289"/>
    </row>
    <row r="37" spans="1:13" s="5" customFormat="1" ht="22.5" x14ac:dyDescent="0.3">
      <c r="A37" s="37" t="s">
        <v>190</v>
      </c>
      <c r="B37" s="38"/>
      <c r="C37" s="290">
        <v>2.63</v>
      </c>
      <c r="D37" s="39"/>
      <c r="E37" s="289">
        <v>2.65</v>
      </c>
    </row>
    <row r="38" spans="1:13" ht="22.5" x14ac:dyDescent="0.3">
      <c r="A38" s="37" t="s">
        <v>191</v>
      </c>
      <c r="B38" s="38"/>
      <c r="C38" s="291">
        <v>0</v>
      </c>
      <c r="D38" s="39"/>
      <c r="E38" s="292">
        <v>0.3</v>
      </c>
      <c r="M38" s="5"/>
    </row>
    <row r="39" spans="1:13" ht="20.25" thickBot="1" x14ac:dyDescent="0.35">
      <c r="A39" s="37" t="s">
        <v>128</v>
      </c>
      <c r="B39" s="38"/>
      <c r="C39" s="267">
        <f>+C37+C38</f>
        <v>2.63</v>
      </c>
      <c r="D39" s="39"/>
      <c r="E39" s="269">
        <f>+E37+E38</f>
        <v>2.9499999999999997</v>
      </c>
      <c r="M39" s="5"/>
    </row>
    <row r="40" spans="1:13" ht="20.25" thickTop="1" x14ac:dyDescent="0.3">
      <c r="A40" s="37"/>
      <c r="B40" s="38"/>
      <c r="C40" s="290"/>
      <c r="D40" s="39"/>
      <c r="E40" s="289"/>
      <c r="M40" s="5"/>
    </row>
    <row r="41" spans="1:13" ht="19.5" x14ac:dyDescent="0.3">
      <c r="A41" s="37" t="s">
        <v>8</v>
      </c>
      <c r="B41" s="38"/>
      <c r="C41" s="290"/>
      <c r="D41" s="39"/>
      <c r="E41" s="289"/>
    </row>
    <row r="42" spans="1:13" ht="19.5" x14ac:dyDescent="0.3">
      <c r="A42" s="37" t="s">
        <v>129</v>
      </c>
      <c r="B42" s="38"/>
      <c r="C42" s="290">
        <v>2.61</v>
      </c>
      <c r="D42" s="39"/>
      <c r="E42" s="289">
        <v>2.61</v>
      </c>
    </row>
    <row r="43" spans="1:13" ht="19.5" x14ac:dyDescent="0.3">
      <c r="A43" s="37" t="s">
        <v>155</v>
      </c>
      <c r="B43" s="38"/>
      <c r="C43" s="293">
        <v>0</v>
      </c>
      <c r="D43" s="39"/>
      <c r="E43" s="292">
        <v>0.3</v>
      </c>
    </row>
    <row r="44" spans="1:13" ht="20.25" thickBot="1" x14ac:dyDescent="0.35">
      <c r="A44" s="37" t="s">
        <v>130</v>
      </c>
      <c r="B44" s="12"/>
      <c r="C44" s="267">
        <f>+C43+C42</f>
        <v>2.61</v>
      </c>
      <c r="D44" s="39"/>
      <c r="E44" s="269">
        <f>E42+E43</f>
        <v>2.9099999999999997</v>
      </c>
    </row>
    <row r="45" spans="1:13" ht="20.25" thickTop="1" x14ac:dyDescent="0.3">
      <c r="A45" s="37"/>
      <c r="B45" s="12"/>
      <c r="C45" s="34"/>
      <c r="D45" s="35"/>
      <c r="E45" s="35"/>
    </row>
    <row r="46" spans="1:13" ht="19.5" x14ac:dyDescent="0.3">
      <c r="A46" s="1" t="s">
        <v>7</v>
      </c>
      <c r="B46" s="12"/>
      <c r="C46" s="40"/>
      <c r="D46" s="35"/>
      <c r="E46" s="41"/>
    </row>
    <row r="47" spans="1:13" ht="19.5" x14ac:dyDescent="0.3">
      <c r="A47" s="16" t="s">
        <v>6</v>
      </c>
      <c r="B47" s="12"/>
      <c r="C47" s="40">
        <v>290</v>
      </c>
      <c r="D47" s="35"/>
      <c r="E47" s="41">
        <v>304.5</v>
      </c>
    </row>
    <row r="48" spans="1:13" ht="19.5" x14ac:dyDescent="0.3">
      <c r="A48" s="37" t="s">
        <v>8</v>
      </c>
      <c r="B48" s="3"/>
      <c r="C48" s="40">
        <v>292.8</v>
      </c>
      <c r="D48" s="41"/>
      <c r="E48" s="41">
        <v>308.7</v>
      </c>
    </row>
    <row r="49" spans="1:9" ht="19.5" x14ac:dyDescent="0.3">
      <c r="A49" s="3"/>
      <c r="B49" s="42"/>
      <c r="C49" s="43"/>
      <c r="D49" s="3"/>
      <c r="E49" s="6"/>
    </row>
    <row r="50" spans="1:9" ht="19.5" x14ac:dyDescent="0.3">
      <c r="A50" s="6" t="s">
        <v>9</v>
      </c>
      <c r="B50" s="2"/>
      <c r="C50" s="294">
        <v>288</v>
      </c>
      <c r="D50" s="6"/>
      <c r="E50" s="44">
        <v>303</v>
      </c>
    </row>
    <row r="51" spans="1:9" ht="22.5" x14ac:dyDescent="0.3">
      <c r="A51" s="45"/>
      <c r="B51" s="2"/>
      <c r="C51" s="6"/>
      <c r="D51" s="6"/>
      <c r="E51" s="6"/>
    </row>
    <row r="52" spans="1:9" ht="19.899999999999999" customHeight="1" x14ac:dyDescent="0.25">
      <c r="A52" s="305" t="s">
        <v>123</v>
      </c>
      <c r="B52" s="305"/>
      <c r="C52" s="305"/>
      <c r="D52" s="305"/>
      <c r="E52" s="305"/>
      <c r="F52" s="266"/>
    </row>
    <row r="53" spans="1:9" x14ac:dyDescent="0.25">
      <c r="A53" s="4" t="s">
        <v>133</v>
      </c>
    </row>
    <row r="54" spans="1:9" x14ac:dyDescent="0.25">
      <c r="A54" s="4" t="s">
        <v>126</v>
      </c>
    </row>
    <row r="55" spans="1:9" x14ac:dyDescent="0.25">
      <c r="A55" s="4" t="s">
        <v>124</v>
      </c>
    </row>
    <row r="57" spans="1:9" x14ac:dyDescent="0.25">
      <c r="A57" s="305" t="s">
        <v>150</v>
      </c>
      <c r="B57" s="305"/>
      <c r="C57" s="305"/>
      <c r="D57" s="305"/>
      <c r="E57" s="305"/>
      <c r="F57" s="305"/>
      <c r="G57" s="305"/>
      <c r="H57" s="305"/>
      <c r="I57" s="305"/>
    </row>
    <row r="58" spans="1:9" x14ac:dyDescent="0.25">
      <c r="A58" s="4" t="s">
        <v>151</v>
      </c>
    </row>
    <row r="60" spans="1:9" x14ac:dyDescent="0.25">
      <c r="A60" s="305" t="s">
        <v>178</v>
      </c>
      <c r="B60" s="305"/>
      <c r="C60" s="305"/>
      <c r="D60" s="305"/>
      <c r="E60" s="305"/>
      <c r="F60" s="305"/>
      <c r="G60" s="305"/>
      <c r="H60" s="305"/>
      <c r="I60" s="305"/>
    </row>
    <row r="61" spans="1:9" x14ac:dyDescent="0.25">
      <c r="A61" s="4" t="s">
        <v>179</v>
      </c>
    </row>
    <row r="62" spans="1:9" x14ac:dyDescent="0.25">
      <c r="A62" s="4" t="s">
        <v>188</v>
      </c>
    </row>
    <row r="63" spans="1:9" x14ac:dyDescent="0.25">
      <c r="A63" s="4" t="s">
        <v>189</v>
      </c>
    </row>
    <row r="65" spans="1:9" x14ac:dyDescent="0.25">
      <c r="A65" s="305" t="s">
        <v>175</v>
      </c>
      <c r="B65" s="305"/>
      <c r="C65" s="305"/>
      <c r="D65" s="305"/>
      <c r="E65" s="305"/>
      <c r="F65" s="305"/>
      <c r="G65" s="305"/>
      <c r="H65" s="305"/>
      <c r="I65" s="305"/>
    </row>
    <row r="66" spans="1:9" x14ac:dyDescent="0.25">
      <c r="A66" s="4" t="s">
        <v>180</v>
      </c>
    </row>
    <row r="67" spans="1:9" x14ac:dyDescent="0.25">
      <c r="A67" s="4" t="s">
        <v>170</v>
      </c>
    </row>
    <row r="69" spans="1:9" ht="21" customHeight="1" x14ac:dyDescent="0.25">
      <c r="A69" s="305" t="s">
        <v>163</v>
      </c>
      <c r="B69" s="305"/>
      <c r="C69" s="305"/>
      <c r="D69" s="305"/>
      <c r="E69" s="305"/>
      <c r="F69" s="305"/>
      <c r="G69" s="305"/>
      <c r="H69" s="305"/>
      <c r="I69" s="305"/>
    </row>
    <row r="70" spans="1:9" x14ac:dyDescent="0.25">
      <c r="A70" s="4" t="s">
        <v>176</v>
      </c>
    </row>
    <row r="72" spans="1:9" x14ac:dyDescent="0.25">
      <c r="A72" s="305" t="s">
        <v>159</v>
      </c>
      <c r="B72" s="305"/>
      <c r="C72" s="305"/>
      <c r="D72" s="305"/>
      <c r="E72" s="305"/>
      <c r="F72" s="305"/>
      <c r="G72" s="305"/>
      <c r="H72" s="305"/>
      <c r="I72" s="305"/>
    </row>
    <row r="73" spans="1:9" x14ac:dyDescent="0.25">
      <c r="A73" s="4" t="s">
        <v>152</v>
      </c>
    </row>
    <row r="74" spans="1:9" x14ac:dyDescent="0.25">
      <c r="A74" s="4" t="s">
        <v>153</v>
      </c>
    </row>
    <row r="75" spans="1:9" x14ac:dyDescent="0.25">
      <c r="A75" s="4" t="s">
        <v>169</v>
      </c>
    </row>
    <row r="77" spans="1:9" ht="18.600000000000001" customHeight="1" x14ac:dyDescent="0.25">
      <c r="B77" s="4"/>
    </row>
    <row r="78" spans="1:9" x14ac:dyDescent="0.25">
      <c r="B78" s="4"/>
    </row>
    <row r="79" spans="1:9" x14ac:dyDescent="0.25">
      <c r="B79" s="4"/>
    </row>
    <row r="80" spans="1:9" x14ac:dyDescent="0.25">
      <c r="A80" s="305"/>
      <c r="B80" s="305"/>
      <c r="C80" s="305"/>
      <c r="D80" s="305"/>
      <c r="E80" s="305"/>
      <c r="F80" s="305"/>
      <c r="G80" s="305"/>
      <c r="H80" s="305"/>
      <c r="I80" s="305"/>
    </row>
  </sheetData>
  <mergeCells count="8">
    <mergeCell ref="A72:I72"/>
    <mergeCell ref="A80:I80"/>
    <mergeCell ref="A65:I65"/>
    <mergeCell ref="C6:E6"/>
    <mergeCell ref="A52:E52"/>
    <mergeCell ref="A57:I57"/>
    <mergeCell ref="A60:I60"/>
    <mergeCell ref="A69:I69"/>
  </mergeCells>
  <pageMargins left="0.75" right="0.2" top="0.25" bottom="0.35" header="0.25" footer="0.17"/>
  <pageSetup scale="42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57"/>
  <sheetViews>
    <sheetView zoomScale="90" zoomScaleNormal="90" zoomScaleSheetLayoutView="55" workbookViewId="0">
      <selection activeCell="A40" sqref="A40"/>
    </sheetView>
  </sheetViews>
  <sheetFormatPr defaultColWidth="8.88671875" defaultRowHeight="20.25" x14ac:dyDescent="0.3"/>
  <cols>
    <col min="1" max="1" width="48" style="48" customWidth="1"/>
    <col min="2" max="2" width="14.44140625" style="48" customWidth="1"/>
    <col min="3" max="3" width="13.44140625" style="48" customWidth="1"/>
    <col min="4" max="4" width="4" style="128" customWidth="1"/>
    <col min="5" max="5" width="13.44140625" style="48" customWidth="1"/>
    <col min="6" max="6" width="4" style="48" customWidth="1"/>
    <col min="7" max="7" width="2.21875" style="48" customWidth="1"/>
    <col min="8" max="8" width="7.88671875" style="129" customWidth="1"/>
    <col min="9" max="9" width="4" style="128" customWidth="1"/>
    <col min="10" max="10" width="5.44140625" style="48" customWidth="1"/>
    <col min="11" max="11" width="8.88671875" style="48"/>
    <col min="12" max="12" width="9.88671875" style="48" bestFit="1" customWidth="1"/>
    <col min="13" max="13" width="9.77734375" style="48" customWidth="1"/>
    <col min="14" max="16" width="8.88671875" style="48"/>
    <col min="17" max="17" width="12.21875" style="48" customWidth="1"/>
    <col min="18" max="21" width="8.88671875" style="48"/>
    <col min="22" max="22" width="11.77734375" style="48" bestFit="1" customWidth="1"/>
    <col min="23" max="16384" width="8.88671875" style="48"/>
  </cols>
  <sheetData>
    <row r="1" spans="1:12" x14ac:dyDescent="0.3">
      <c r="A1" s="47" t="s">
        <v>0</v>
      </c>
      <c r="C1" s="49"/>
      <c r="D1" s="50"/>
      <c r="E1" s="51"/>
      <c r="F1" s="52"/>
      <c r="G1" s="52"/>
      <c r="H1" s="53"/>
      <c r="I1" s="54"/>
    </row>
    <row r="2" spans="1:12" x14ac:dyDescent="0.3">
      <c r="A2" s="47" t="s">
        <v>10</v>
      </c>
      <c r="C2" s="49"/>
      <c r="D2" s="50"/>
      <c r="E2" s="51"/>
      <c r="F2" s="55"/>
      <c r="G2" s="55"/>
      <c r="H2" s="56"/>
      <c r="I2" s="57"/>
    </row>
    <row r="3" spans="1:12" x14ac:dyDescent="0.3">
      <c r="A3" s="47" t="s">
        <v>11</v>
      </c>
      <c r="C3" s="49"/>
      <c r="D3" s="50"/>
      <c r="E3" s="51"/>
      <c r="F3" s="55"/>
      <c r="G3" s="55"/>
      <c r="H3" s="56"/>
      <c r="I3" s="57"/>
    </row>
    <row r="4" spans="1:12" x14ac:dyDescent="0.3">
      <c r="A4" s="47"/>
      <c r="C4" s="49"/>
      <c r="D4" s="50"/>
      <c r="E4" s="51"/>
      <c r="F4" s="55"/>
      <c r="G4" s="55"/>
      <c r="H4" s="56"/>
      <c r="I4" s="57"/>
    </row>
    <row r="5" spans="1:12" ht="21" thickBot="1" x14ac:dyDescent="0.35">
      <c r="A5" s="58"/>
      <c r="C5" s="307" t="s">
        <v>120</v>
      </c>
      <c r="D5" s="307"/>
      <c r="E5" s="307"/>
      <c r="F5" s="59"/>
      <c r="G5" s="59"/>
      <c r="H5" s="60"/>
      <c r="I5" s="59"/>
    </row>
    <row r="6" spans="1:12" ht="49.5" customHeight="1" thickBot="1" x14ac:dyDescent="0.35">
      <c r="A6" s="61" t="s">
        <v>12</v>
      </c>
      <c r="C6" s="259" t="s">
        <v>127</v>
      </c>
      <c r="D6" s="62"/>
      <c r="E6" s="259" t="s">
        <v>119</v>
      </c>
      <c r="F6" s="63"/>
      <c r="H6" s="308" t="s">
        <v>13</v>
      </c>
      <c r="I6" s="308"/>
    </row>
    <row r="7" spans="1:12" ht="21.75" customHeight="1" x14ac:dyDescent="0.3">
      <c r="A7" s="64" t="s">
        <v>14</v>
      </c>
      <c r="C7" s="65"/>
      <c r="D7" s="66"/>
      <c r="E7" s="67"/>
      <c r="F7" s="52"/>
      <c r="G7" s="52"/>
      <c r="H7" s="53"/>
      <c r="I7" s="54"/>
    </row>
    <row r="8" spans="1:12" s="69" customFormat="1" ht="21.75" customHeight="1" x14ac:dyDescent="0.3">
      <c r="A8" s="68" t="s">
        <v>15</v>
      </c>
      <c r="C8" s="70">
        <v>4106</v>
      </c>
      <c r="D8" s="71"/>
      <c r="E8" s="72">
        <v>3799</v>
      </c>
      <c r="F8" s="73"/>
      <c r="G8" s="73"/>
      <c r="H8" s="74">
        <v>8</v>
      </c>
      <c r="I8" s="75" t="s">
        <v>5</v>
      </c>
      <c r="L8" s="264"/>
    </row>
    <row r="9" spans="1:12" s="69" customFormat="1" ht="21.75" customHeight="1" x14ac:dyDescent="0.3">
      <c r="A9" s="68" t="s">
        <v>16</v>
      </c>
      <c r="C9" s="76">
        <v>1489</v>
      </c>
      <c r="D9" s="71"/>
      <c r="E9" s="77">
        <v>1434</v>
      </c>
      <c r="F9" s="73"/>
      <c r="G9" s="73"/>
      <c r="H9" s="74">
        <v>4</v>
      </c>
      <c r="I9" s="75" t="s">
        <v>5</v>
      </c>
      <c r="L9" s="264"/>
    </row>
    <row r="10" spans="1:12" s="69" customFormat="1" ht="21.75" customHeight="1" x14ac:dyDescent="0.3">
      <c r="A10" s="68" t="s">
        <v>157</v>
      </c>
      <c r="C10" s="76">
        <v>3101</v>
      </c>
      <c r="D10" s="71"/>
      <c r="E10" s="77">
        <v>3004</v>
      </c>
      <c r="F10" s="73"/>
      <c r="G10" s="73"/>
      <c r="H10" s="74">
        <v>3</v>
      </c>
      <c r="I10" s="75" t="s">
        <v>5</v>
      </c>
      <c r="L10" s="264"/>
    </row>
    <row r="11" spans="1:12" ht="21.75" customHeight="1" x14ac:dyDescent="0.3">
      <c r="A11" s="57" t="s">
        <v>17</v>
      </c>
      <c r="C11" s="78">
        <v>2361</v>
      </c>
      <c r="D11" s="79"/>
      <c r="E11" s="80">
        <v>2131</v>
      </c>
      <c r="F11" s="81"/>
      <c r="G11" s="81"/>
      <c r="H11" s="74">
        <v>11</v>
      </c>
      <c r="I11" s="75" t="s">
        <v>5</v>
      </c>
      <c r="L11" s="264"/>
    </row>
    <row r="12" spans="1:12" ht="21.75" customHeight="1" thickBot="1" x14ac:dyDescent="0.35">
      <c r="A12" s="64" t="s">
        <v>18</v>
      </c>
      <c r="C12" s="82">
        <f>SUM(C8:C11)</f>
        <v>11057</v>
      </c>
      <c r="D12" s="83"/>
      <c r="E12" s="84">
        <f>SUM(E8:E11)</f>
        <v>10368</v>
      </c>
      <c r="F12" s="81"/>
      <c r="G12" s="81"/>
      <c r="H12" s="74">
        <v>7</v>
      </c>
      <c r="I12" s="75" t="s">
        <v>5</v>
      </c>
      <c r="L12" s="264"/>
    </row>
    <row r="13" spans="1:12" ht="21.75" customHeight="1" thickTop="1" x14ac:dyDescent="0.3">
      <c r="A13" s="85"/>
      <c r="C13" s="86"/>
      <c r="D13" s="79"/>
      <c r="E13" s="87"/>
      <c r="F13" s="81"/>
      <c r="G13" s="81"/>
      <c r="H13" s="88"/>
      <c r="I13" s="89"/>
      <c r="L13" s="264"/>
    </row>
    <row r="14" spans="1:12" ht="21.75" customHeight="1" x14ac:dyDescent="0.3">
      <c r="A14" s="90" t="s">
        <v>19</v>
      </c>
      <c r="C14" s="86"/>
      <c r="D14" s="79"/>
      <c r="E14" s="87"/>
      <c r="F14" s="81"/>
      <c r="G14" s="81"/>
      <c r="H14" s="88"/>
      <c r="I14" s="89"/>
      <c r="L14" s="264"/>
    </row>
    <row r="15" spans="1:12" s="69" customFormat="1" ht="21.75" customHeight="1" x14ac:dyDescent="0.3">
      <c r="A15" s="68" t="s">
        <v>15</v>
      </c>
      <c r="C15" s="70">
        <v>436</v>
      </c>
      <c r="D15" s="71"/>
      <c r="E15" s="72">
        <v>420</v>
      </c>
      <c r="F15" s="73"/>
      <c r="G15" s="73"/>
      <c r="H15" s="74">
        <v>4</v>
      </c>
      <c r="I15" s="75" t="s">
        <v>5</v>
      </c>
      <c r="L15" s="264"/>
    </row>
    <row r="16" spans="1:12" s="69" customFormat="1" ht="21.75" customHeight="1" x14ac:dyDescent="0.3">
      <c r="A16" s="68" t="s">
        <v>16</v>
      </c>
      <c r="C16" s="76">
        <v>219</v>
      </c>
      <c r="D16" s="71"/>
      <c r="E16" s="77">
        <v>221</v>
      </c>
      <c r="F16" s="73"/>
      <c r="G16" s="73"/>
      <c r="H16" s="74">
        <v>-1</v>
      </c>
      <c r="I16" s="75" t="s">
        <v>5</v>
      </c>
      <c r="L16" s="264"/>
    </row>
    <row r="17" spans="1:22" s="69" customFormat="1" ht="21.75" customHeight="1" x14ac:dyDescent="0.3">
      <c r="A17" s="68" t="s">
        <v>165</v>
      </c>
      <c r="C17" s="76">
        <v>108</v>
      </c>
      <c r="D17" s="71"/>
      <c r="E17" s="77">
        <v>229</v>
      </c>
      <c r="F17" s="73"/>
      <c r="G17" s="73"/>
      <c r="H17" s="74">
        <v>-53</v>
      </c>
      <c r="I17" s="75" t="s">
        <v>5</v>
      </c>
      <c r="L17" s="264"/>
    </row>
    <row r="18" spans="1:22" ht="21.75" customHeight="1" x14ac:dyDescent="0.3">
      <c r="A18" s="57" t="s">
        <v>17</v>
      </c>
      <c r="C18" s="78">
        <v>288</v>
      </c>
      <c r="D18" s="79"/>
      <c r="E18" s="80">
        <v>244</v>
      </c>
      <c r="F18" s="81"/>
      <c r="G18" s="81"/>
      <c r="H18" s="91">
        <v>18</v>
      </c>
      <c r="I18" s="75" t="s">
        <v>5</v>
      </c>
      <c r="L18" s="264"/>
    </row>
    <row r="19" spans="1:22" ht="21.75" customHeight="1" x14ac:dyDescent="0.3">
      <c r="A19" s="64" t="s">
        <v>20</v>
      </c>
      <c r="C19" s="92">
        <f>SUM(C15:C18)</f>
        <v>1051</v>
      </c>
      <c r="D19" s="93"/>
      <c r="E19" s="94">
        <f>SUM(E15:E18)</f>
        <v>1114</v>
      </c>
      <c r="F19" s="81"/>
      <c r="G19" s="81"/>
      <c r="H19" s="91">
        <v>-6</v>
      </c>
      <c r="I19" s="75" t="s">
        <v>5</v>
      </c>
      <c r="L19" s="264"/>
    </row>
    <row r="20" spans="1:22" ht="21.75" customHeight="1" x14ac:dyDescent="0.3">
      <c r="A20" s="64" t="s">
        <v>111</v>
      </c>
      <c r="C20" s="95"/>
      <c r="D20" s="96"/>
      <c r="E20" s="97"/>
      <c r="F20" s="98"/>
      <c r="G20" s="98"/>
      <c r="H20" s="88"/>
      <c r="I20" s="75"/>
      <c r="L20" s="264"/>
    </row>
    <row r="21" spans="1:22" s="102" customFormat="1" ht="21.75" customHeight="1" x14ac:dyDescent="0.3">
      <c r="A21" s="101" t="s">
        <v>21</v>
      </c>
      <c r="C21" s="76">
        <v>217</v>
      </c>
      <c r="D21" s="103"/>
      <c r="E21" s="77">
        <v>224</v>
      </c>
      <c r="F21" s="69"/>
      <c r="G21" s="95">
        <v>-622</v>
      </c>
      <c r="H21" s="104"/>
      <c r="I21" s="97"/>
      <c r="L21" s="264"/>
    </row>
    <row r="22" spans="1:22" s="102" customFormat="1" ht="24" customHeight="1" x14ac:dyDescent="0.3">
      <c r="A22" s="101" t="s">
        <v>167</v>
      </c>
      <c r="C22" s="76">
        <v>0</v>
      </c>
      <c r="D22" s="103"/>
      <c r="E22" s="77">
        <v>-80</v>
      </c>
      <c r="F22" s="69"/>
      <c r="G22" s="95"/>
      <c r="H22" s="104"/>
      <c r="I22" s="97"/>
      <c r="L22" s="264"/>
    </row>
    <row r="23" spans="1:22" s="102" customFormat="1" ht="21.75" customHeight="1" x14ac:dyDescent="0.3">
      <c r="A23" s="101" t="s">
        <v>166</v>
      </c>
      <c r="C23" s="78">
        <f>-44-75</f>
        <v>-119</v>
      </c>
      <c r="D23" s="107"/>
      <c r="E23" s="80">
        <f>-44-56</f>
        <v>-100</v>
      </c>
      <c r="F23" s="48"/>
      <c r="G23" s="108">
        <v>-160</v>
      </c>
      <c r="H23" s="109"/>
      <c r="I23" s="110"/>
      <c r="L23" s="264"/>
    </row>
    <row r="24" spans="1:22" s="102" customFormat="1" ht="21.75" customHeight="1" x14ac:dyDescent="0.3">
      <c r="A24" s="111" t="s">
        <v>112</v>
      </c>
      <c r="C24" s="112">
        <f>SUM(C21:C23)</f>
        <v>98</v>
      </c>
      <c r="D24" s="107"/>
      <c r="E24" s="113">
        <f>SUM(E21:E23)</f>
        <v>44</v>
      </c>
      <c r="F24" s="48"/>
      <c r="G24" s="108"/>
      <c r="H24" s="91">
        <v>123</v>
      </c>
      <c r="I24" s="75" t="s">
        <v>5</v>
      </c>
      <c r="L24" s="264"/>
      <c r="V24" s="258"/>
    </row>
    <row r="25" spans="1:22" ht="21.75" customHeight="1" thickBot="1" x14ac:dyDescent="0.35">
      <c r="A25" s="64" t="s">
        <v>24</v>
      </c>
      <c r="C25" s="114">
        <f>+C24+C19</f>
        <v>1149</v>
      </c>
      <c r="D25" s="96"/>
      <c r="E25" s="115">
        <f>+E24+E19</f>
        <v>1158</v>
      </c>
      <c r="F25" s="81"/>
      <c r="G25" s="81"/>
      <c r="H25" s="91">
        <v>-1</v>
      </c>
      <c r="I25" s="75" t="s">
        <v>5</v>
      </c>
      <c r="L25" s="264"/>
    </row>
    <row r="26" spans="1:22" ht="21.75" customHeight="1" thickTop="1" x14ac:dyDescent="0.3">
      <c r="A26" s="64"/>
      <c r="C26" s="116"/>
      <c r="D26" s="96"/>
      <c r="E26" s="117"/>
      <c r="F26" s="81"/>
      <c r="G26" s="81"/>
      <c r="H26" s="118"/>
      <c r="I26" s="119"/>
    </row>
    <row r="27" spans="1:22" s="55" customFormat="1" ht="21.75" customHeight="1" x14ac:dyDescent="0.3">
      <c r="A27" s="64" t="s">
        <v>25</v>
      </c>
      <c r="C27" s="64"/>
      <c r="D27" s="64"/>
      <c r="E27" s="57"/>
      <c r="F27" s="86"/>
      <c r="G27" s="86"/>
      <c r="H27" s="120"/>
      <c r="I27" s="79"/>
    </row>
    <row r="28" spans="1:22" s="55" customFormat="1" ht="21.75" customHeight="1" x14ac:dyDescent="0.3">
      <c r="A28" s="68" t="s">
        <v>15</v>
      </c>
      <c r="C28" s="121">
        <v>10.6</v>
      </c>
      <c r="D28" s="122" t="s">
        <v>5</v>
      </c>
      <c r="E28" s="123">
        <v>11.1</v>
      </c>
      <c r="F28" s="124" t="s">
        <v>5</v>
      </c>
      <c r="G28" s="124"/>
      <c r="H28" s="124"/>
      <c r="I28" s="12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</row>
    <row r="29" spans="1:22" s="55" customFormat="1" ht="21.75" customHeight="1" x14ac:dyDescent="0.3">
      <c r="A29" s="68" t="s">
        <v>16</v>
      </c>
      <c r="C29" s="121">
        <v>14.7</v>
      </c>
      <c r="D29" s="122" t="s">
        <v>5</v>
      </c>
      <c r="E29" s="123">
        <v>15.4</v>
      </c>
      <c r="F29" s="124" t="s">
        <v>5</v>
      </c>
      <c r="H29" s="124"/>
      <c r="I29" s="57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</row>
    <row r="30" spans="1:22" s="55" customFormat="1" ht="21.75" customHeight="1" x14ac:dyDescent="0.3">
      <c r="A30" s="68" t="s">
        <v>157</v>
      </c>
      <c r="C30" s="121">
        <v>3.5</v>
      </c>
      <c r="D30" s="122" t="s">
        <v>5</v>
      </c>
      <c r="E30" s="123">
        <v>7.6</v>
      </c>
      <c r="F30" s="124" t="s">
        <v>5</v>
      </c>
      <c r="H30" s="124"/>
      <c r="I30" s="57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</row>
    <row r="31" spans="1:22" s="55" customFormat="1" ht="21.75" customHeight="1" x14ac:dyDescent="0.3">
      <c r="A31" s="57" t="s">
        <v>17</v>
      </c>
      <c r="C31" s="121">
        <v>12.2</v>
      </c>
      <c r="D31" s="122" t="s">
        <v>5</v>
      </c>
      <c r="E31" s="123">
        <v>11.5</v>
      </c>
      <c r="F31" s="124" t="s">
        <v>5</v>
      </c>
      <c r="G31" s="124"/>
      <c r="H31" s="124"/>
      <c r="I31" s="12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</row>
    <row r="32" spans="1:22" s="55" customFormat="1" ht="21.75" customHeight="1" x14ac:dyDescent="0.3">
      <c r="A32" s="126" t="s">
        <v>26</v>
      </c>
      <c r="C32" s="121">
        <v>9.5</v>
      </c>
      <c r="D32" s="122" t="s">
        <v>5</v>
      </c>
      <c r="E32" s="123">
        <v>10.7</v>
      </c>
      <c r="F32" s="124" t="s">
        <v>5</v>
      </c>
      <c r="G32" s="124"/>
      <c r="H32" s="124"/>
      <c r="I32" s="12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</row>
    <row r="33" spans="1:22" s="55" customFormat="1" ht="21.75" customHeight="1" x14ac:dyDescent="0.3">
      <c r="A33" s="64"/>
      <c r="C33" s="121"/>
      <c r="D33" s="122"/>
      <c r="E33" s="123"/>
      <c r="F33" s="124"/>
      <c r="G33" s="124"/>
      <c r="H33" s="124"/>
      <c r="I33" s="12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</row>
    <row r="34" spans="1:22" s="55" customFormat="1" ht="21.75" customHeight="1" x14ac:dyDescent="0.3">
      <c r="A34" s="126" t="s">
        <v>27</v>
      </c>
      <c r="C34" s="121">
        <v>10.4</v>
      </c>
      <c r="D34" s="122" t="s">
        <v>5</v>
      </c>
      <c r="E34" s="123">
        <v>11.2</v>
      </c>
      <c r="F34" s="124" t="s">
        <v>5</v>
      </c>
      <c r="G34" s="124"/>
      <c r="H34" s="124"/>
      <c r="I34" s="12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</row>
    <row r="35" spans="1:22" s="55" customFormat="1" x14ac:dyDescent="0.3">
      <c r="A35" s="127"/>
      <c r="C35" s="121"/>
      <c r="D35" s="122"/>
      <c r="E35" s="123"/>
      <c r="F35" s="124"/>
      <c r="G35" s="124"/>
      <c r="H35" s="124"/>
      <c r="I35" s="125"/>
      <c r="L35" s="265"/>
    </row>
    <row r="36" spans="1:22" s="55" customFormat="1" x14ac:dyDescent="0.3">
      <c r="A36" s="305" t="s">
        <v>177</v>
      </c>
      <c r="B36" s="305"/>
      <c r="C36" s="305"/>
      <c r="D36" s="305"/>
      <c r="E36" s="305"/>
      <c r="F36" s="305"/>
      <c r="G36" s="305"/>
      <c r="H36" s="305"/>
      <c r="I36" s="305"/>
      <c r="L36" s="265"/>
    </row>
    <row r="37" spans="1:22" s="4" customFormat="1" ht="18.75" x14ac:dyDescent="0.25">
      <c r="A37" s="4" t="s">
        <v>182</v>
      </c>
      <c r="B37" s="46"/>
    </row>
    <row r="38" spans="1:22" s="4" customFormat="1" ht="18.75" x14ac:dyDescent="0.25">
      <c r="A38" s="4" t="s">
        <v>183</v>
      </c>
      <c r="B38" s="46"/>
    </row>
    <row r="39" spans="1:22" s="4" customFormat="1" ht="18.75" x14ac:dyDescent="0.25">
      <c r="A39" s="4" t="s">
        <v>200</v>
      </c>
      <c r="B39" s="46"/>
    </row>
    <row r="40" spans="1:22" s="4" customFormat="1" ht="18.75" x14ac:dyDescent="0.25">
      <c r="A40" s="4" t="s">
        <v>184</v>
      </c>
      <c r="B40" s="46"/>
    </row>
    <row r="41" spans="1:22" x14ac:dyDescent="0.3">
      <c r="A41" s="4"/>
      <c r="B41" s="46"/>
      <c r="C41" s="4"/>
      <c r="D41" s="4"/>
      <c r="E41" s="4"/>
      <c r="F41" s="4"/>
      <c r="G41" s="4"/>
      <c r="H41" s="4"/>
      <c r="I41" s="4"/>
    </row>
    <row r="42" spans="1:22" ht="22.5" x14ac:dyDescent="0.3">
      <c r="A42" s="300" t="s">
        <v>168</v>
      </c>
      <c r="D42" s="48"/>
    </row>
    <row r="43" spans="1:22" x14ac:dyDescent="0.3">
      <c r="A43" s="301" t="s">
        <v>171</v>
      </c>
      <c r="D43" s="48"/>
    </row>
    <row r="44" spans="1:22" x14ac:dyDescent="0.3">
      <c r="A44" s="300" t="s">
        <v>172</v>
      </c>
      <c r="D44" s="48"/>
    </row>
    <row r="45" spans="1:22" x14ac:dyDescent="0.3">
      <c r="A45" s="300"/>
      <c r="D45" s="48"/>
    </row>
    <row r="46" spans="1:22" ht="20.25" customHeight="1" x14ac:dyDescent="0.3">
      <c r="A46" s="305" t="s">
        <v>195</v>
      </c>
      <c r="B46" s="305"/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</row>
    <row r="47" spans="1:22" x14ac:dyDescent="0.3">
      <c r="A47" s="305" t="s">
        <v>196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</row>
    <row r="48" spans="1:22" x14ac:dyDescent="0.3">
      <c r="A48" s="305" t="s">
        <v>197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</row>
    <row r="49" spans="1:13" x14ac:dyDescent="0.3">
      <c r="A49" s="305" t="s">
        <v>198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</row>
    <row r="50" spans="1:13" x14ac:dyDescent="0.3">
      <c r="A50" s="305" t="s">
        <v>199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</row>
    <row r="51" spans="1:13" x14ac:dyDescent="0.3">
      <c r="A51" s="305"/>
      <c r="B51" s="305"/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</row>
    <row r="52" spans="1:13" ht="20.45" customHeight="1" x14ac:dyDescent="0.3">
      <c r="A52" s="305" t="s">
        <v>173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</row>
    <row r="53" spans="1:13" ht="20.45" customHeight="1" x14ac:dyDescent="0.3">
      <c r="A53" s="305" t="s">
        <v>174</v>
      </c>
      <c r="B53" s="305"/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</row>
    <row r="54" spans="1:13" x14ac:dyDescent="0.3">
      <c r="A54" s="305" t="s">
        <v>181</v>
      </c>
      <c r="B54" s="305"/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</row>
    <row r="57" spans="1:13" x14ac:dyDescent="0.3">
      <c r="A57" s="304"/>
    </row>
  </sheetData>
  <mergeCells count="12">
    <mergeCell ref="C5:E5"/>
    <mergeCell ref="H6:I6"/>
    <mergeCell ref="A53:M53"/>
    <mergeCell ref="A54:M54"/>
    <mergeCell ref="A52:M52"/>
    <mergeCell ref="A51:M51"/>
    <mergeCell ref="A46:M46"/>
    <mergeCell ref="A47:M47"/>
    <mergeCell ref="A36:I36"/>
    <mergeCell ref="A48:M48"/>
    <mergeCell ref="A49:M49"/>
    <mergeCell ref="A50:M50"/>
  </mergeCells>
  <pageMargins left="0.75" right="0.2" top="0.25" bottom="0.35" header="0.25" footer="0.17"/>
  <pageSetup scale="47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46"/>
  <sheetViews>
    <sheetView zoomScale="55" zoomScaleNormal="55" workbookViewId="0">
      <selection activeCell="A43" sqref="A43"/>
    </sheetView>
  </sheetViews>
  <sheetFormatPr defaultColWidth="8.88671875" defaultRowHeight="20.25" x14ac:dyDescent="0.3"/>
  <cols>
    <col min="1" max="1" width="65.109375" style="157" customWidth="1"/>
    <col min="2" max="2" width="10.109375" style="157" customWidth="1"/>
    <col min="3" max="3" width="16.6640625" style="157" customWidth="1"/>
    <col min="4" max="4" width="2.5546875" style="55" bestFit="1" customWidth="1"/>
    <col min="5" max="5" width="18.109375" style="157" customWidth="1"/>
    <col min="6" max="6" width="2.5546875" style="55" bestFit="1" customWidth="1"/>
    <col min="7" max="16384" width="8.88671875" style="157"/>
  </cols>
  <sheetData>
    <row r="1" spans="1:5" x14ac:dyDescent="0.3">
      <c r="A1" s="130" t="s">
        <v>0</v>
      </c>
      <c r="B1" s="131"/>
      <c r="C1" s="132"/>
      <c r="E1" s="132"/>
    </row>
    <row r="2" spans="1:5" x14ac:dyDescent="0.3">
      <c r="A2" s="130" t="s">
        <v>28</v>
      </c>
      <c r="B2" s="131"/>
      <c r="C2" s="132"/>
      <c r="E2" s="132"/>
    </row>
    <row r="3" spans="1:5" x14ac:dyDescent="0.3">
      <c r="A3" s="130" t="s">
        <v>29</v>
      </c>
      <c r="B3" s="131"/>
      <c r="C3" s="132"/>
      <c r="E3" s="132"/>
    </row>
    <row r="4" spans="1:5" ht="15" customHeight="1" x14ac:dyDescent="0.3">
      <c r="A4" s="130"/>
      <c r="B4" s="131"/>
      <c r="C4" s="132"/>
      <c r="E4" s="132"/>
    </row>
    <row r="5" spans="1:5" ht="8.25" customHeight="1" x14ac:dyDescent="0.3">
      <c r="A5" s="130"/>
      <c r="B5" s="131"/>
      <c r="C5" s="133"/>
      <c r="E5" s="133"/>
    </row>
    <row r="6" spans="1:5" ht="8.25" customHeight="1" x14ac:dyDescent="0.3">
      <c r="A6" s="134"/>
      <c r="B6" s="131"/>
      <c r="C6" s="135"/>
      <c r="E6" s="135"/>
    </row>
    <row r="7" spans="1:5" ht="41.25" thickBot="1" x14ac:dyDescent="0.35">
      <c r="A7" s="136"/>
      <c r="B7" s="131"/>
      <c r="C7" s="260" t="s">
        <v>127</v>
      </c>
      <c r="E7" s="261" t="s">
        <v>136</v>
      </c>
    </row>
    <row r="8" spans="1:5" ht="18.75" customHeight="1" x14ac:dyDescent="0.3">
      <c r="A8" s="130" t="s">
        <v>30</v>
      </c>
      <c r="B8" s="131"/>
      <c r="C8" s="137"/>
      <c r="E8" s="137"/>
    </row>
    <row r="9" spans="1:5" ht="18.75" customHeight="1" x14ac:dyDescent="0.3">
      <c r="A9" s="138" t="s">
        <v>31</v>
      </c>
      <c r="B9" s="131"/>
      <c r="C9" s="139"/>
      <c r="E9" s="139"/>
    </row>
    <row r="10" spans="1:5" ht="18.75" customHeight="1" x14ac:dyDescent="0.3">
      <c r="A10" s="138" t="s">
        <v>32</v>
      </c>
      <c r="B10" s="131"/>
      <c r="C10" s="140">
        <v>2216</v>
      </c>
      <c r="E10" s="141">
        <v>1837</v>
      </c>
    </row>
    <row r="11" spans="1:5" ht="18.75" customHeight="1" x14ac:dyDescent="0.3">
      <c r="A11" s="138" t="s">
        <v>33</v>
      </c>
      <c r="B11" s="131"/>
      <c r="C11" s="95">
        <v>8869</v>
      </c>
      <c r="E11" s="143">
        <v>8202</v>
      </c>
    </row>
    <row r="12" spans="1:5" ht="18.75" customHeight="1" x14ac:dyDescent="0.3">
      <c r="A12" s="138" t="s">
        <v>34</v>
      </c>
      <c r="B12" s="131"/>
      <c r="C12" s="95">
        <v>5074</v>
      </c>
      <c r="E12" s="143">
        <v>4670</v>
      </c>
    </row>
    <row r="13" spans="1:5" ht="18.75" customHeight="1" x14ac:dyDescent="0.3">
      <c r="A13" s="138" t="s">
        <v>35</v>
      </c>
      <c r="B13" s="131"/>
      <c r="C13" s="282">
        <v>427</v>
      </c>
      <c r="E13" s="145">
        <v>399</v>
      </c>
    </row>
    <row r="14" spans="1:5" ht="18.75" customHeight="1" x14ac:dyDescent="0.3">
      <c r="A14" s="146" t="s">
        <v>36</v>
      </c>
      <c r="B14" s="131"/>
      <c r="C14" s="147">
        <f>SUM(C10:C13)</f>
        <v>16586</v>
      </c>
      <c r="E14" s="98">
        <f>SUM(E10:E13)</f>
        <v>15108</v>
      </c>
    </row>
    <row r="15" spans="1:5" ht="18.75" customHeight="1" x14ac:dyDescent="0.3">
      <c r="A15" s="136"/>
      <c r="B15" s="131"/>
      <c r="C15" s="148"/>
      <c r="E15" s="149"/>
    </row>
    <row r="16" spans="1:5" ht="18.75" customHeight="1" x14ac:dyDescent="0.3">
      <c r="A16" s="138" t="s">
        <v>109</v>
      </c>
      <c r="B16" s="131"/>
      <c r="C16" s="95">
        <v>5481</v>
      </c>
      <c r="E16" s="143">
        <v>5549</v>
      </c>
    </row>
    <row r="17" spans="1:5" ht="18.75" customHeight="1" x14ac:dyDescent="0.3">
      <c r="A17" s="132" t="s">
        <v>37</v>
      </c>
      <c r="B17" s="131"/>
      <c r="C17" s="95">
        <v>10773</v>
      </c>
      <c r="E17" s="105">
        <v>10764</v>
      </c>
    </row>
    <row r="18" spans="1:5" ht="18.75" customHeight="1" x14ac:dyDescent="0.3">
      <c r="A18" s="132" t="s">
        <v>125</v>
      </c>
      <c r="B18" s="131"/>
      <c r="C18" s="95">
        <v>4019</v>
      </c>
      <c r="E18" s="105">
        <v>4093</v>
      </c>
    </row>
    <row r="19" spans="1:5" ht="18.75" customHeight="1" x14ac:dyDescent="0.3">
      <c r="A19" s="132" t="s">
        <v>38</v>
      </c>
      <c r="B19" s="131"/>
      <c r="C19" s="283">
        <v>6489</v>
      </c>
      <c r="E19" s="143">
        <v>6625</v>
      </c>
    </row>
    <row r="20" spans="1:5" ht="18.75" customHeight="1" x14ac:dyDescent="0.3">
      <c r="A20" s="132" t="s">
        <v>39</v>
      </c>
      <c r="B20" s="150"/>
      <c r="C20" s="99">
        <f>1419+213+3856</f>
        <v>5488</v>
      </c>
      <c r="E20" s="145">
        <v>5667</v>
      </c>
    </row>
    <row r="21" spans="1:5" ht="18.95" customHeight="1" thickBot="1" x14ac:dyDescent="0.35">
      <c r="A21" s="138" t="s">
        <v>40</v>
      </c>
      <c r="B21" s="151"/>
      <c r="C21" s="114">
        <f>SUM(C14:C20)</f>
        <v>48836</v>
      </c>
      <c r="E21" s="115">
        <f>SUM(E14:E20)</f>
        <v>47806</v>
      </c>
    </row>
    <row r="22" spans="1:5" ht="18.75" customHeight="1" thickTop="1" x14ac:dyDescent="0.3">
      <c r="A22" s="136"/>
      <c r="B22" s="131"/>
      <c r="C22" s="152"/>
      <c r="E22" s="153"/>
    </row>
    <row r="23" spans="1:5" ht="18.75" customHeight="1" x14ac:dyDescent="0.3">
      <c r="A23" s="130" t="s">
        <v>140</v>
      </c>
      <c r="B23" s="154"/>
      <c r="C23" s="155"/>
      <c r="E23" s="156"/>
    </row>
    <row r="24" spans="1:5" ht="18.75" customHeight="1" x14ac:dyDescent="0.3">
      <c r="A24" s="138" t="s">
        <v>41</v>
      </c>
      <c r="B24" s="154"/>
      <c r="C24" s="155"/>
      <c r="E24" s="156"/>
    </row>
    <row r="25" spans="1:5" ht="18.75" customHeight="1" x14ac:dyDescent="0.3">
      <c r="A25" s="138" t="s">
        <v>42</v>
      </c>
      <c r="B25" s="154"/>
      <c r="C25" s="140">
        <v>2718</v>
      </c>
      <c r="E25" s="141">
        <v>1653</v>
      </c>
    </row>
    <row r="26" spans="1:5" ht="18.75" customHeight="1" x14ac:dyDescent="0.3">
      <c r="A26" s="138" t="s">
        <v>43</v>
      </c>
      <c r="B26" s="154"/>
      <c r="C26" s="95">
        <v>6572</v>
      </c>
      <c r="E26" s="97">
        <v>6776</v>
      </c>
    </row>
    <row r="27" spans="1:5" ht="18.75" customHeight="1" x14ac:dyDescent="0.3">
      <c r="A27" s="138" t="s">
        <v>110</v>
      </c>
      <c r="B27" s="154"/>
      <c r="C27" s="95">
        <v>1647</v>
      </c>
      <c r="E27" s="97">
        <v>1764</v>
      </c>
    </row>
    <row r="28" spans="1:5" ht="18.75" customHeight="1" x14ac:dyDescent="0.3">
      <c r="A28" s="138" t="s">
        <v>44</v>
      </c>
      <c r="B28" s="131"/>
      <c r="C28" s="99">
        <v>2660</v>
      </c>
      <c r="E28" s="100">
        <v>2349</v>
      </c>
    </row>
    <row r="29" spans="1:5" ht="18.75" customHeight="1" x14ac:dyDescent="0.3">
      <c r="A29" s="138" t="s">
        <v>45</v>
      </c>
      <c r="B29" s="131"/>
      <c r="C29" s="95">
        <f>SUM(C25:C28)</f>
        <v>13597</v>
      </c>
      <c r="E29" s="97">
        <f>SUM(E25:E28)</f>
        <v>12542</v>
      </c>
    </row>
    <row r="30" spans="1:5" ht="18.75" customHeight="1" x14ac:dyDescent="0.3">
      <c r="A30" s="132"/>
      <c r="B30" s="131"/>
      <c r="C30" s="152"/>
      <c r="E30" s="153"/>
    </row>
    <row r="31" spans="1:5" ht="18.75" customHeight="1" x14ac:dyDescent="0.3">
      <c r="A31" s="138" t="s">
        <v>48</v>
      </c>
      <c r="B31" s="131"/>
      <c r="C31" s="95">
        <v>14276</v>
      </c>
      <c r="E31" s="143">
        <v>14282</v>
      </c>
    </row>
    <row r="32" spans="1:5" ht="18.75" customHeight="1" x14ac:dyDescent="0.3">
      <c r="A32" s="138" t="s">
        <v>46</v>
      </c>
      <c r="B32" s="150"/>
      <c r="C32" s="95">
        <v>13908</v>
      </c>
      <c r="E32" s="143">
        <v>13855</v>
      </c>
    </row>
    <row r="33" spans="1:17" ht="18.75" customHeight="1" x14ac:dyDescent="0.3">
      <c r="A33" s="138" t="s">
        <v>47</v>
      </c>
      <c r="B33" s="131"/>
      <c r="C33" s="95">
        <v>861</v>
      </c>
      <c r="E33" s="143">
        <v>862</v>
      </c>
    </row>
    <row r="34" spans="1:17" ht="18.75" customHeight="1" x14ac:dyDescent="0.3">
      <c r="A34" s="138" t="s">
        <v>49</v>
      </c>
      <c r="B34" s="150"/>
      <c r="C34" s="99">
        <v>4609</v>
      </c>
      <c r="E34" s="145">
        <v>4659</v>
      </c>
    </row>
    <row r="35" spans="1:17" ht="18.75" customHeight="1" x14ac:dyDescent="0.3">
      <c r="A35" s="138" t="s">
        <v>50</v>
      </c>
      <c r="B35" s="150"/>
      <c r="C35" s="147">
        <f>SUM(C29:C34)</f>
        <v>47251</v>
      </c>
      <c r="E35" s="98">
        <f>SUM(E29:E34)</f>
        <v>46200</v>
      </c>
    </row>
    <row r="36" spans="1:17" ht="18.75" customHeight="1" x14ac:dyDescent="0.3">
      <c r="A36" s="138"/>
      <c r="B36" s="150"/>
      <c r="C36" s="142"/>
      <c r="E36" s="143"/>
    </row>
    <row r="37" spans="1:17" ht="18.75" customHeight="1" x14ac:dyDescent="0.3">
      <c r="A37" s="138" t="s">
        <v>51</v>
      </c>
      <c r="B37" s="150"/>
      <c r="C37" s="142"/>
      <c r="E37" s="143"/>
    </row>
    <row r="38" spans="1:17" ht="18.75" customHeight="1" x14ac:dyDescent="0.3">
      <c r="A38" s="138" t="s">
        <v>52</v>
      </c>
      <c r="B38" s="150"/>
      <c r="C38" s="95">
        <v>288</v>
      </c>
      <c r="E38" s="143">
        <v>289</v>
      </c>
    </row>
    <row r="39" spans="1:17" ht="18.75" customHeight="1" x14ac:dyDescent="0.3">
      <c r="A39" s="138" t="s">
        <v>53</v>
      </c>
      <c r="B39" s="150"/>
      <c r="C39" s="142">
        <v>0</v>
      </c>
      <c r="E39" s="143">
        <v>0</v>
      </c>
    </row>
    <row r="40" spans="1:17" ht="18.75" customHeight="1" x14ac:dyDescent="0.3">
      <c r="A40" s="138" t="s">
        <v>54</v>
      </c>
      <c r="B40" s="150"/>
      <c r="C40" s="95">
        <v>13087</v>
      </c>
      <c r="E40" s="143">
        <v>13324</v>
      </c>
    </row>
    <row r="41" spans="1:17" ht="18.75" customHeight="1" x14ac:dyDescent="0.3">
      <c r="A41" s="138" t="s">
        <v>55</v>
      </c>
      <c r="B41" s="150"/>
      <c r="C41" s="99">
        <v>-11892</v>
      </c>
      <c r="E41" s="145">
        <v>-12102</v>
      </c>
    </row>
    <row r="42" spans="1:17" x14ac:dyDescent="0.3">
      <c r="A42" s="138" t="s">
        <v>56</v>
      </c>
      <c r="B42" s="150"/>
      <c r="C42" s="106">
        <f>SUM(C38:C41)</f>
        <v>1483</v>
      </c>
      <c r="E42" s="105">
        <f>SUM(E38:E41)</f>
        <v>1511</v>
      </c>
    </row>
    <row r="43" spans="1:17" x14ac:dyDescent="0.3">
      <c r="A43" s="138" t="s">
        <v>137</v>
      </c>
      <c r="B43" s="150"/>
      <c r="C43" s="144">
        <v>102</v>
      </c>
      <c r="D43" s="295"/>
      <c r="E43" s="296">
        <v>95</v>
      </c>
    </row>
    <row r="44" spans="1:17" x14ac:dyDescent="0.3">
      <c r="A44" s="138" t="s">
        <v>138</v>
      </c>
      <c r="B44" s="150"/>
      <c r="C44" s="144">
        <f>SUM(C42:C43)</f>
        <v>1585</v>
      </c>
      <c r="E44" s="145">
        <f>SUM(E42:E43)</f>
        <v>1606</v>
      </c>
    </row>
    <row r="45" spans="1:17" ht="21" thickBot="1" x14ac:dyDescent="0.35">
      <c r="A45" s="138" t="s">
        <v>139</v>
      </c>
      <c r="B45" s="151"/>
      <c r="C45" s="114">
        <f>SUM(C44,C35)</f>
        <v>48836</v>
      </c>
      <c r="E45" s="115">
        <f>SUM(E44,E35)</f>
        <v>47806</v>
      </c>
    </row>
    <row r="46" spans="1:17" s="48" customFormat="1" ht="21" thickTop="1" x14ac:dyDescent="0.3">
      <c r="A46" s="257"/>
      <c r="H46" s="129"/>
      <c r="I46" s="128"/>
      <c r="Q46" s="128"/>
    </row>
  </sheetData>
  <pageMargins left="0.75" right="0.2" top="0.25" bottom="0.35" header="0.25" footer="0.17"/>
  <pageSetup scale="66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4"/>
  <sheetViews>
    <sheetView topLeftCell="A16" zoomScale="70" zoomScaleNormal="70" workbookViewId="0">
      <selection activeCell="A38" sqref="A38"/>
    </sheetView>
  </sheetViews>
  <sheetFormatPr defaultColWidth="16.88671875" defaultRowHeight="20.25" x14ac:dyDescent="0.3"/>
  <cols>
    <col min="1" max="1" width="93.33203125" style="160" customWidth="1"/>
    <col min="2" max="2" width="16.6640625" style="160" customWidth="1"/>
    <col min="3" max="3" width="3.21875" style="160" customWidth="1"/>
    <col min="4" max="4" width="16.6640625" style="160" customWidth="1"/>
    <col min="5" max="5" width="6" style="160" customWidth="1"/>
    <col min="6" max="16384" width="16.88671875" style="160"/>
  </cols>
  <sheetData>
    <row r="1" spans="1:4" x14ac:dyDescent="0.3">
      <c r="A1" s="158" t="s">
        <v>0</v>
      </c>
      <c r="B1" s="159"/>
      <c r="C1" s="159"/>
      <c r="D1" s="159"/>
    </row>
    <row r="2" spans="1:4" ht="23.25" x14ac:dyDescent="0.3">
      <c r="A2" s="158" t="s">
        <v>194</v>
      </c>
      <c r="B2" s="161"/>
      <c r="C2" s="161"/>
      <c r="D2" s="161"/>
    </row>
    <row r="3" spans="1:4" x14ac:dyDescent="0.3">
      <c r="A3" s="158" t="s">
        <v>11</v>
      </c>
      <c r="B3" s="161"/>
      <c r="C3" s="161"/>
      <c r="D3" s="161"/>
    </row>
    <row r="4" spans="1:4" ht="12.75" customHeight="1" x14ac:dyDescent="0.3">
      <c r="A4" s="158"/>
      <c r="B4" s="159"/>
      <c r="C4" s="159"/>
      <c r="D4" s="162"/>
    </row>
    <row r="5" spans="1:4" ht="6" customHeight="1" x14ac:dyDescent="0.3">
      <c r="A5" s="158"/>
      <c r="B5" s="159"/>
      <c r="C5" s="159"/>
      <c r="D5" s="162"/>
    </row>
    <row r="6" spans="1:4" ht="21" thickBot="1" x14ac:dyDescent="0.35">
      <c r="A6" s="163"/>
      <c r="B6" s="309" t="s">
        <v>120</v>
      </c>
      <c r="C6" s="309"/>
      <c r="D6" s="309"/>
    </row>
    <row r="7" spans="1:4" ht="8.25" customHeight="1" x14ac:dyDescent="0.3">
      <c r="A7" s="163"/>
      <c r="B7" s="162"/>
      <c r="C7" s="162"/>
      <c r="D7" s="161"/>
    </row>
    <row r="8" spans="1:4" ht="41.25" thickBot="1" x14ac:dyDescent="0.35">
      <c r="A8" s="163"/>
      <c r="B8" s="262" t="s">
        <v>127</v>
      </c>
      <c r="C8" s="62"/>
      <c r="D8" s="262" t="s">
        <v>119</v>
      </c>
    </row>
    <row r="9" spans="1:4" ht="6" customHeight="1" x14ac:dyDescent="0.3">
      <c r="A9" s="163"/>
      <c r="B9" s="159"/>
      <c r="C9" s="159"/>
      <c r="D9" s="159"/>
    </row>
    <row r="10" spans="1:4" x14ac:dyDescent="0.3">
      <c r="A10" s="158" t="s">
        <v>57</v>
      </c>
      <c r="B10" s="164"/>
      <c r="C10" s="165"/>
      <c r="D10" s="166"/>
    </row>
    <row r="11" spans="1:4" x14ac:dyDescent="0.3">
      <c r="A11" s="167" t="s">
        <v>58</v>
      </c>
      <c r="B11" s="168">
        <v>763</v>
      </c>
      <c r="C11" s="169"/>
      <c r="D11" s="169">
        <v>898</v>
      </c>
    </row>
    <row r="12" spans="1:4" x14ac:dyDescent="0.3">
      <c r="A12" s="167" t="s">
        <v>59</v>
      </c>
      <c r="B12" s="152"/>
      <c r="C12" s="165"/>
      <c r="D12" s="170"/>
    </row>
    <row r="13" spans="1:4" x14ac:dyDescent="0.3">
      <c r="A13" s="171" t="s">
        <v>60</v>
      </c>
      <c r="B13" s="142">
        <v>285</v>
      </c>
      <c r="C13" s="172"/>
      <c r="D13" s="143">
        <v>296</v>
      </c>
    </row>
    <row r="14" spans="1:4" x14ac:dyDescent="0.3">
      <c r="A14" s="171" t="s">
        <v>22</v>
      </c>
      <c r="B14" s="142">
        <v>44</v>
      </c>
      <c r="C14" s="172"/>
      <c r="D14" s="143">
        <v>44</v>
      </c>
    </row>
    <row r="15" spans="1:4" x14ac:dyDescent="0.3">
      <c r="A15" s="171" t="s">
        <v>108</v>
      </c>
      <c r="B15" s="142">
        <v>0</v>
      </c>
      <c r="C15" s="172"/>
      <c r="D15" s="143">
        <v>99</v>
      </c>
    </row>
    <row r="16" spans="1:4" x14ac:dyDescent="0.3">
      <c r="A16" s="173" t="s">
        <v>61</v>
      </c>
      <c r="B16" s="142"/>
      <c r="C16" s="172"/>
      <c r="D16" s="143"/>
    </row>
    <row r="17" spans="1:4" x14ac:dyDescent="0.3">
      <c r="A17" s="171" t="s">
        <v>62</v>
      </c>
      <c r="B17" s="142">
        <v>-667</v>
      </c>
      <c r="C17" s="172"/>
      <c r="D17" s="143">
        <v>-558</v>
      </c>
    </row>
    <row r="18" spans="1:4" x14ac:dyDescent="0.3">
      <c r="A18" s="171" t="s">
        <v>63</v>
      </c>
      <c r="B18" s="142">
        <v>-404</v>
      </c>
      <c r="C18" s="172"/>
      <c r="D18" s="143">
        <v>-310</v>
      </c>
    </row>
    <row r="19" spans="1:4" x14ac:dyDescent="0.3">
      <c r="A19" s="171" t="s">
        <v>64</v>
      </c>
      <c r="B19" s="142">
        <v>1111</v>
      </c>
      <c r="C19" s="172"/>
      <c r="D19" s="143">
        <v>751</v>
      </c>
    </row>
    <row r="20" spans="1:4" x14ac:dyDescent="0.3">
      <c r="A20" s="171" t="s">
        <v>65</v>
      </c>
      <c r="B20" s="142">
        <v>-204</v>
      </c>
      <c r="C20" s="172"/>
      <c r="D20" s="143">
        <v>-146</v>
      </c>
    </row>
    <row r="21" spans="1:4" x14ac:dyDescent="0.3">
      <c r="A21" s="171" t="s">
        <v>66</v>
      </c>
      <c r="B21" s="142">
        <v>345</v>
      </c>
      <c r="C21" s="172"/>
      <c r="D21" s="143">
        <v>246</v>
      </c>
    </row>
    <row r="22" spans="1:4" x14ac:dyDescent="0.3">
      <c r="A22" s="171" t="s">
        <v>67</v>
      </c>
      <c r="B22" s="142">
        <v>175</v>
      </c>
      <c r="C22" s="172"/>
      <c r="D22" s="143">
        <v>225</v>
      </c>
    </row>
    <row r="23" spans="1:4" x14ac:dyDescent="0.3">
      <c r="A23" s="173" t="s">
        <v>23</v>
      </c>
      <c r="B23" s="144">
        <v>218</v>
      </c>
      <c r="C23" s="172"/>
      <c r="D23" s="145">
        <v>122</v>
      </c>
    </row>
    <row r="24" spans="1:4" ht="21.75" customHeight="1" x14ac:dyDescent="0.3">
      <c r="A24" s="158" t="s">
        <v>193</v>
      </c>
      <c r="B24" s="144">
        <f>SUM(B11:B23)</f>
        <v>1666</v>
      </c>
      <c r="C24" s="172"/>
      <c r="D24" s="145">
        <f>SUM(D11:D23)</f>
        <v>1667</v>
      </c>
    </row>
    <row r="25" spans="1:4" ht="18.75" customHeight="1" x14ac:dyDescent="0.3">
      <c r="A25" s="163"/>
      <c r="B25" s="142"/>
      <c r="C25" s="172"/>
      <c r="D25" s="143"/>
    </row>
    <row r="26" spans="1:4" ht="18.75" customHeight="1" x14ac:dyDescent="0.3">
      <c r="A26" s="158" t="s">
        <v>68</v>
      </c>
      <c r="B26" s="142"/>
      <c r="C26" s="172"/>
      <c r="D26" s="143"/>
    </row>
    <row r="27" spans="1:4" x14ac:dyDescent="0.3">
      <c r="A27" s="159" t="s">
        <v>69</v>
      </c>
      <c r="B27" s="142">
        <v>-170</v>
      </c>
      <c r="C27" s="172"/>
      <c r="D27" s="143">
        <v>-151</v>
      </c>
    </row>
    <row r="28" spans="1:4" x14ac:dyDescent="0.3">
      <c r="A28" s="174" t="s">
        <v>70</v>
      </c>
      <c r="B28" s="144">
        <v>4</v>
      </c>
      <c r="C28" s="172"/>
      <c r="D28" s="145">
        <v>4</v>
      </c>
    </row>
    <row r="29" spans="1:4" x14ac:dyDescent="0.3">
      <c r="A29" s="158" t="s">
        <v>117</v>
      </c>
      <c r="B29" s="175">
        <f>SUM(B27:B28)</f>
        <v>-166</v>
      </c>
      <c r="C29" s="176"/>
      <c r="D29" s="297">
        <f>SUM(D27:D28)</f>
        <v>-147</v>
      </c>
    </row>
    <row r="30" spans="1:4" ht="21.75" customHeight="1" x14ac:dyDescent="0.3">
      <c r="A30" s="158"/>
      <c r="B30" s="177"/>
      <c r="C30" s="176"/>
      <c r="D30" s="298"/>
    </row>
    <row r="31" spans="1:4" ht="18.75" customHeight="1" x14ac:dyDescent="0.3">
      <c r="A31" s="158" t="s">
        <v>71</v>
      </c>
      <c r="B31" s="106"/>
      <c r="C31" s="178"/>
      <c r="D31" s="105"/>
    </row>
    <row r="32" spans="1:4" ht="18.75" hidden="1" customHeight="1" x14ac:dyDescent="0.3">
      <c r="A32" s="167" t="s">
        <v>113</v>
      </c>
      <c r="B32" s="106">
        <v>0</v>
      </c>
      <c r="C32" s="178"/>
      <c r="D32" s="105">
        <v>0</v>
      </c>
    </row>
    <row r="33" spans="1:4" ht="18.75" customHeight="1" x14ac:dyDescent="0.3">
      <c r="A33" s="179" t="s">
        <v>72</v>
      </c>
      <c r="B33" s="106">
        <v>-500</v>
      </c>
      <c r="C33" s="178"/>
      <c r="D33" s="105">
        <v>-501</v>
      </c>
    </row>
    <row r="34" spans="1:4" x14ac:dyDescent="0.3">
      <c r="A34" s="179" t="s">
        <v>74</v>
      </c>
      <c r="B34" s="106">
        <v>-544</v>
      </c>
      <c r="C34" s="178"/>
      <c r="D34" s="105">
        <v>-533</v>
      </c>
    </row>
    <row r="35" spans="1:4" x14ac:dyDescent="0.3">
      <c r="A35" s="179" t="s">
        <v>73</v>
      </c>
      <c r="B35" s="106">
        <v>31</v>
      </c>
      <c r="C35" s="178"/>
      <c r="D35" s="105">
        <v>28</v>
      </c>
    </row>
    <row r="36" spans="1:4" x14ac:dyDescent="0.3">
      <c r="A36" s="179" t="s">
        <v>70</v>
      </c>
      <c r="B36" s="144">
        <v>-108</v>
      </c>
      <c r="C36" s="178"/>
      <c r="D36" s="145">
        <v>-152</v>
      </c>
    </row>
    <row r="37" spans="1:4" x14ac:dyDescent="0.3">
      <c r="A37" s="158" t="s">
        <v>201</v>
      </c>
      <c r="B37" s="144">
        <f>SUM(B32:B36)</f>
        <v>-1121</v>
      </c>
      <c r="C37" s="172"/>
      <c r="D37" s="145">
        <f>SUM(D32:D36)</f>
        <v>-1158</v>
      </c>
    </row>
    <row r="38" spans="1:4" ht="21.75" customHeight="1" x14ac:dyDescent="0.3">
      <c r="A38" s="167"/>
      <c r="B38" s="180"/>
      <c r="C38" s="178"/>
      <c r="D38" s="181"/>
    </row>
    <row r="39" spans="1:4" ht="18.75" customHeight="1" x14ac:dyDescent="0.3">
      <c r="A39" s="158" t="s">
        <v>75</v>
      </c>
      <c r="B39" s="106">
        <f>+B24+B29+B37</f>
        <v>379</v>
      </c>
      <c r="C39" s="178"/>
      <c r="D39" s="105">
        <f>+D24+D29+D37</f>
        <v>362</v>
      </c>
    </row>
    <row r="40" spans="1:4" ht="18.75" customHeight="1" x14ac:dyDescent="0.3">
      <c r="A40" s="158" t="s">
        <v>76</v>
      </c>
      <c r="B40" s="144">
        <v>1837</v>
      </c>
      <c r="C40" s="178"/>
      <c r="D40" s="145">
        <v>1090</v>
      </c>
    </row>
    <row r="41" spans="1:4" ht="18.75" customHeight="1" thickBot="1" x14ac:dyDescent="0.35">
      <c r="A41" s="158" t="s">
        <v>77</v>
      </c>
      <c r="B41" s="182">
        <f>+B39+B40</f>
        <v>2216</v>
      </c>
      <c r="C41" s="169"/>
      <c r="D41" s="299">
        <f>+D39+D40</f>
        <v>1452</v>
      </c>
    </row>
    <row r="42" spans="1:4" ht="21.75" customHeight="1" thickTop="1" x14ac:dyDescent="0.3">
      <c r="B42" s="183"/>
    </row>
    <row r="43" spans="1:4" x14ac:dyDescent="0.3">
      <c r="A43" s="305" t="s">
        <v>192</v>
      </c>
      <c r="B43" s="305"/>
      <c r="C43" s="305"/>
      <c r="D43" s="305"/>
    </row>
    <row r="44" spans="1:4" x14ac:dyDescent="0.3">
      <c r="A44" s="302" t="s">
        <v>156</v>
      </c>
      <c r="B44" s="302"/>
      <c r="C44" s="302"/>
      <c r="D44" s="302"/>
    </row>
  </sheetData>
  <mergeCells count="2">
    <mergeCell ref="B6:D6"/>
    <mergeCell ref="A43:D43"/>
  </mergeCells>
  <pageMargins left="0.75" right="0.2" top="0.25" bottom="0.35" header="0.25" footer="0.17"/>
  <pageSetup scale="69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3"/>
  <sheetViews>
    <sheetView zoomScale="55" zoomScaleNormal="55" workbookViewId="0">
      <selection activeCell="R22" sqref="R22"/>
    </sheetView>
  </sheetViews>
  <sheetFormatPr defaultColWidth="8.88671875" defaultRowHeight="20.25" x14ac:dyDescent="0.3"/>
  <cols>
    <col min="1" max="1" width="71" style="157" customWidth="1"/>
    <col min="2" max="2" width="15.6640625" style="157" customWidth="1"/>
    <col min="3" max="3" width="4" style="157" customWidth="1"/>
    <col min="4" max="4" width="12.44140625" style="157" customWidth="1"/>
    <col min="5" max="5" width="4" style="157" customWidth="1"/>
    <col min="6" max="6" width="15.88671875" style="157" customWidth="1"/>
    <col min="7" max="7" width="4" style="157" customWidth="1"/>
    <col min="8" max="8" width="17.109375" style="157" customWidth="1"/>
    <col min="9" max="9" width="4" style="157" customWidth="1"/>
    <col min="10" max="10" width="17.21875" style="157" customWidth="1"/>
    <col min="11" max="11" width="4" style="157" customWidth="1"/>
    <col min="12" max="12" width="12.44140625" style="157" customWidth="1"/>
    <col min="13" max="13" width="4" style="157" customWidth="1"/>
    <col min="14" max="14" width="17.21875" style="157" customWidth="1"/>
    <col min="15" max="16384" width="8.88671875" style="157"/>
  </cols>
  <sheetData>
    <row r="1" spans="1:14" x14ac:dyDescent="0.3">
      <c r="A1" s="130" t="s">
        <v>0</v>
      </c>
      <c r="B1" s="184"/>
      <c r="C1" s="185"/>
      <c r="D1" s="185"/>
      <c r="E1" s="185"/>
      <c r="F1" s="185"/>
      <c r="G1" s="185"/>
      <c r="H1" s="185"/>
      <c r="I1" s="185"/>
      <c r="J1" s="185"/>
    </row>
    <row r="2" spans="1:14" x14ac:dyDescent="0.3">
      <c r="A2" s="130" t="s">
        <v>149</v>
      </c>
      <c r="B2" s="184"/>
      <c r="C2" s="185"/>
      <c r="D2" s="185"/>
      <c r="E2" s="185"/>
      <c r="F2" s="185"/>
      <c r="G2" s="185"/>
      <c r="H2" s="185"/>
      <c r="I2" s="185"/>
      <c r="J2" s="185"/>
    </row>
    <row r="3" spans="1:14" x14ac:dyDescent="0.3">
      <c r="A3" s="130" t="s">
        <v>11</v>
      </c>
      <c r="B3" s="184"/>
      <c r="C3" s="185"/>
      <c r="D3" s="185"/>
      <c r="E3" s="185"/>
      <c r="F3" s="185"/>
      <c r="G3" s="185"/>
      <c r="H3" s="185"/>
      <c r="I3" s="185"/>
      <c r="J3" s="185"/>
    </row>
    <row r="4" spans="1:14" x14ac:dyDescent="0.3">
      <c r="A4" s="130"/>
      <c r="B4" s="184"/>
      <c r="C4" s="185"/>
      <c r="D4" s="185"/>
      <c r="E4" s="185"/>
      <c r="F4" s="185"/>
      <c r="G4" s="185"/>
      <c r="H4" s="185"/>
      <c r="I4" s="185"/>
      <c r="J4" s="185"/>
    </row>
    <row r="5" spans="1:14" x14ac:dyDescent="0.3">
      <c r="A5" s="186"/>
      <c r="B5" s="187"/>
      <c r="C5" s="187"/>
      <c r="D5" s="187"/>
      <c r="E5" s="187"/>
      <c r="F5" s="188"/>
      <c r="G5" s="188"/>
      <c r="H5" s="188"/>
      <c r="I5" s="188"/>
      <c r="J5" s="188"/>
    </row>
    <row r="6" spans="1:14" x14ac:dyDescent="0.3">
      <c r="A6" s="189"/>
      <c r="B6" s="189"/>
      <c r="C6" s="189"/>
      <c r="D6" s="189"/>
      <c r="E6" s="189"/>
      <c r="F6" s="189"/>
      <c r="G6" s="189"/>
      <c r="H6" s="190" t="s">
        <v>78</v>
      </c>
      <c r="I6" s="191"/>
      <c r="J6" s="189"/>
    </row>
    <row r="7" spans="1:14" x14ac:dyDescent="0.3">
      <c r="A7" s="189"/>
      <c r="B7" s="192"/>
      <c r="C7" s="189"/>
      <c r="D7" s="192" t="s">
        <v>79</v>
      </c>
      <c r="E7" s="189"/>
      <c r="F7" s="189"/>
      <c r="G7" s="189"/>
      <c r="H7" s="190" t="s">
        <v>80</v>
      </c>
      <c r="I7" s="190"/>
      <c r="J7" s="192" t="s">
        <v>81</v>
      </c>
      <c r="L7" s="192" t="s">
        <v>143</v>
      </c>
      <c r="M7" s="189"/>
      <c r="N7" s="192"/>
    </row>
    <row r="8" spans="1:14" x14ac:dyDescent="0.3">
      <c r="A8" s="189"/>
      <c r="B8" s="192" t="s">
        <v>82</v>
      </c>
      <c r="C8" s="193"/>
      <c r="D8" s="192" t="s">
        <v>83</v>
      </c>
      <c r="E8" s="193"/>
      <c r="F8" s="192" t="s">
        <v>84</v>
      </c>
      <c r="G8" s="189"/>
      <c r="H8" s="190" t="s">
        <v>85</v>
      </c>
      <c r="I8" s="190"/>
      <c r="J8" s="192" t="s">
        <v>86</v>
      </c>
      <c r="L8" s="192" t="s">
        <v>144</v>
      </c>
      <c r="M8" s="193"/>
      <c r="N8" s="192" t="s">
        <v>81</v>
      </c>
    </row>
    <row r="9" spans="1:14" ht="21" thickBot="1" x14ac:dyDescent="0.35">
      <c r="A9" s="189"/>
      <c r="B9" s="194" t="s">
        <v>87</v>
      </c>
      <c r="C9" s="191"/>
      <c r="D9" s="194" t="s">
        <v>88</v>
      </c>
      <c r="E9" s="191"/>
      <c r="F9" s="194" t="s">
        <v>89</v>
      </c>
      <c r="G9" s="191"/>
      <c r="H9" s="194" t="s">
        <v>90</v>
      </c>
      <c r="I9" s="190"/>
      <c r="J9" s="194" t="s">
        <v>91</v>
      </c>
      <c r="L9" s="194" t="s">
        <v>145</v>
      </c>
      <c r="M9" s="191"/>
      <c r="N9" s="194" t="s">
        <v>91</v>
      </c>
    </row>
    <row r="10" spans="1:14" x14ac:dyDescent="0.3">
      <c r="A10" s="189"/>
      <c r="B10" s="189"/>
      <c r="C10" s="189"/>
      <c r="D10" s="189"/>
      <c r="E10" s="189"/>
      <c r="F10" s="189"/>
      <c r="G10" s="189"/>
      <c r="H10" s="195"/>
      <c r="I10" s="191"/>
      <c r="J10" s="189"/>
      <c r="L10" s="189"/>
      <c r="M10" s="189"/>
      <c r="N10" s="189"/>
    </row>
    <row r="11" spans="1:14" x14ac:dyDescent="0.3">
      <c r="A11" s="189"/>
      <c r="B11" s="189"/>
      <c r="C11" s="189"/>
      <c r="D11" s="189"/>
      <c r="E11" s="189"/>
      <c r="F11" s="189"/>
      <c r="G11" s="189"/>
      <c r="H11" s="191"/>
      <c r="I11" s="191"/>
      <c r="J11" s="189"/>
      <c r="L11" s="189"/>
      <c r="M11" s="189"/>
      <c r="N11" s="189"/>
    </row>
    <row r="12" spans="1:14" ht="23.25" x14ac:dyDescent="0.35">
      <c r="A12" s="191" t="s">
        <v>141</v>
      </c>
      <c r="B12" s="70">
        <v>289</v>
      </c>
      <c r="C12" s="70"/>
      <c r="D12" s="196" t="s">
        <v>92</v>
      </c>
      <c r="E12" s="70"/>
      <c r="F12" s="70">
        <v>13324</v>
      </c>
      <c r="G12" s="70"/>
      <c r="H12" s="70">
        <v>-12102</v>
      </c>
      <c r="I12" s="70"/>
      <c r="J12" s="70">
        <f>+B12+F12+H12</f>
        <v>1511</v>
      </c>
      <c r="L12" s="196">
        <v>95</v>
      </c>
      <c r="M12" s="70"/>
      <c r="N12" s="70">
        <f>+L12+J12</f>
        <v>1606</v>
      </c>
    </row>
    <row r="13" spans="1:14" ht="6" customHeight="1" x14ac:dyDescent="0.3">
      <c r="A13" s="189"/>
      <c r="B13" s="197"/>
      <c r="C13" s="197"/>
      <c r="D13" s="197"/>
      <c r="E13" s="197"/>
      <c r="F13" s="197"/>
      <c r="G13" s="189"/>
      <c r="H13" s="198"/>
      <c r="I13" s="191"/>
      <c r="J13" s="199"/>
      <c r="L13" s="203"/>
      <c r="M13" s="203"/>
      <c r="N13" s="207"/>
    </row>
    <row r="14" spans="1:14" x14ac:dyDescent="0.3">
      <c r="A14" s="200" t="s">
        <v>58</v>
      </c>
      <c r="B14" s="201">
        <v>0</v>
      </c>
      <c r="C14" s="202"/>
      <c r="D14" s="203">
        <v>0</v>
      </c>
      <c r="E14" s="204"/>
      <c r="F14" s="203">
        <v>763</v>
      </c>
      <c r="G14" s="202"/>
      <c r="H14" s="201">
        <v>0</v>
      </c>
      <c r="I14" s="205"/>
      <c r="J14" s="203">
        <f>+B14+D14+F14+H14</f>
        <v>763</v>
      </c>
      <c r="L14" s="203">
        <v>0</v>
      </c>
      <c r="M14" s="204"/>
      <c r="N14" s="203">
        <f>+J14+L14</f>
        <v>763</v>
      </c>
    </row>
    <row r="15" spans="1:14" ht="6" customHeight="1" x14ac:dyDescent="0.3">
      <c r="B15" s="203"/>
      <c r="C15" s="203"/>
      <c r="D15" s="203"/>
      <c r="E15" s="203"/>
      <c r="F15" s="203"/>
      <c r="H15" s="201"/>
      <c r="I15" s="206"/>
      <c r="J15" s="207">
        <v>0</v>
      </c>
      <c r="L15" s="203"/>
      <c r="M15" s="203"/>
      <c r="N15" s="207"/>
    </row>
    <row r="16" spans="1:14" ht="23.25" x14ac:dyDescent="0.3">
      <c r="A16" s="200" t="s">
        <v>116</v>
      </c>
      <c r="B16" s="201">
        <v>0</v>
      </c>
      <c r="C16" s="202"/>
      <c r="D16" s="203">
        <v>0</v>
      </c>
      <c r="E16" s="204"/>
      <c r="F16" s="203">
        <v>0</v>
      </c>
      <c r="G16" s="202"/>
      <c r="H16" s="201">
        <v>210</v>
      </c>
      <c r="I16" s="205"/>
      <c r="J16" s="203">
        <f>+B16+D16+F16+H16</f>
        <v>210</v>
      </c>
      <c r="L16" s="203">
        <v>0</v>
      </c>
      <c r="M16" s="204"/>
      <c r="N16" s="203">
        <f>+J16+L16</f>
        <v>210</v>
      </c>
    </row>
    <row r="17" spans="1:14" ht="6" customHeight="1" x14ac:dyDescent="0.3">
      <c r="B17" s="206"/>
      <c r="C17" s="206"/>
      <c r="D17" s="206"/>
      <c r="E17" s="206"/>
      <c r="F17" s="206"/>
      <c r="G17" s="206"/>
      <c r="H17" s="206"/>
      <c r="I17" s="206"/>
      <c r="J17" s="208">
        <v>0</v>
      </c>
      <c r="L17" s="203"/>
      <c r="M17" s="203"/>
      <c r="N17" s="207"/>
    </row>
    <row r="18" spans="1:14" x14ac:dyDescent="0.3">
      <c r="A18" s="200" t="s">
        <v>93</v>
      </c>
      <c r="B18" s="201">
        <v>-2</v>
      </c>
      <c r="C18" s="202"/>
      <c r="D18" s="203">
        <v>-29</v>
      </c>
      <c r="E18" s="204"/>
      <c r="F18" s="203">
        <v>-469</v>
      </c>
      <c r="G18" s="202"/>
      <c r="H18" s="201">
        <v>0</v>
      </c>
      <c r="I18" s="205"/>
      <c r="J18" s="203">
        <f>+B18+D18+F18+H18</f>
        <v>-500</v>
      </c>
      <c r="L18" s="203">
        <v>0</v>
      </c>
      <c r="M18" s="204"/>
      <c r="N18" s="203">
        <f>+J18+L18</f>
        <v>-500</v>
      </c>
    </row>
    <row r="19" spans="1:14" ht="6" customHeight="1" x14ac:dyDescent="0.3">
      <c r="B19" s="203"/>
      <c r="C19" s="203"/>
      <c r="D19" s="203"/>
      <c r="E19" s="203"/>
      <c r="F19" s="203"/>
      <c r="H19" s="201"/>
      <c r="I19" s="206"/>
      <c r="J19" s="207">
        <v>0</v>
      </c>
      <c r="L19" s="206"/>
      <c r="M19" s="206"/>
      <c r="N19" s="208"/>
    </row>
    <row r="20" spans="1:14" ht="23.25" x14ac:dyDescent="0.3">
      <c r="A20" s="200" t="s">
        <v>94</v>
      </c>
      <c r="B20" s="201">
        <v>0</v>
      </c>
      <c r="C20" s="202"/>
      <c r="D20" s="203">
        <v>0</v>
      </c>
      <c r="E20" s="204"/>
      <c r="F20" s="203">
        <v>-531</v>
      </c>
      <c r="G20" s="202"/>
      <c r="H20" s="201">
        <v>0</v>
      </c>
      <c r="I20" s="205"/>
      <c r="J20" s="203">
        <f>+B20+D20+F20+H20</f>
        <v>-531</v>
      </c>
      <c r="L20" s="203">
        <v>0</v>
      </c>
      <c r="M20" s="204"/>
      <c r="N20" s="203">
        <f>+J20+L20</f>
        <v>-531</v>
      </c>
    </row>
    <row r="21" spans="1:14" ht="6" customHeight="1" x14ac:dyDescent="0.3">
      <c r="B21" s="203"/>
      <c r="C21" s="203"/>
      <c r="D21" s="203"/>
      <c r="E21" s="203"/>
      <c r="F21" s="203"/>
      <c r="H21" s="201"/>
      <c r="I21" s="206"/>
      <c r="J21" s="207">
        <v>0</v>
      </c>
      <c r="L21" s="203"/>
      <c r="M21" s="203"/>
      <c r="N21" s="207"/>
    </row>
    <row r="22" spans="1:14" x14ac:dyDescent="0.3">
      <c r="A22" s="200" t="s">
        <v>95</v>
      </c>
      <c r="B22" s="201">
        <v>1</v>
      </c>
      <c r="C22" s="202"/>
      <c r="D22" s="203">
        <v>29</v>
      </c>
      <c r="E22" s="204"/>
      <c r="F22" s="203">
        <v>0</v>
      </c>
      <c r="G22" s="202"/>
      <c r="H22" s="201">
        <v>0</v>
      </c>
      <c r="I22" s="205"/>
      <c r="J22" s="203">
        <f>+B22+D22+F22+H22</f>
        <v>30</v>
      </c>
      <c r="L22" s="203">
        <v>0</v>
      </c>
      <c r="M22" s="204"/>
      <c r="N22" s="203">
        <f>+J22+L22</f>
        <v>30</v>
      </c>
    </row>
    <row r="23" spans="1:14" ht="5.25" customHeight="1" x14ac:dyDescent="0.3">
      <c r="A23" s="189"/>
      <c r="B23" s="191"/>
      <c r="C23" s="189"/>
      <c r="D23" s="191"/>
      <c r="E23" s="189"/>
      <c r="F23" s="191"/>
      <c r="G23" s="189"/>
      <c r="H23" s="191"/>
      <c r="I23" s="191"/>
      <c r="J23" s="209"/>
      <c r="L23" s="201"/>
      <c r="M23" s="204"/>
      <c r="N23" s="201"/>
    </row>
    <row r="24" spans="1:14" x14ac:dyDescent="0.3">
      <c r="A24" s="200" t="s">
        <v>146</v>
      </c>
      <c r="B24" s="201">
        <v>0</v>
      </c>
      <c r="C24" s="202"/>
      <c r="D24" s="203">
        <v>0</v>
      </c>
      <c r="E24" s="189"/>
      <c r="F24" s="201">
        <v>0</v>
      </c>
      <c r="G24" s="202"/>
      <c r="H24" s="203">
        <v>0</v>
      </c>
      <c r="I24" s="191"/>
      <c r="J24" s="203">
        <f>+B24+D24+F24+H24</f>
        <v>0</v>
      </c>
      <c r="K24" s="202"/>
      <c r="L24" s="201">
        <v>7</v>
      </c>
      <c r="M24" s="202"/>
      <c r="N24" s="203">
        <f>+J24+L24</f>
        <v>7</v>
      </c>
    </row>
    <row r="25" spans="1:14" ht="4.9000000000000004" customHeight="1" x14ac:dyDescent="0.3">
      <c r="A25" s="189"/>
      <c r="B25" s="210"/>
      <c r="C25" s="189"/>
      <c r="D25" s="210"/>
      <c r="E25" s="189"/>
      <c r="F25" s="210"/>
      <c r="G25" s="189"/>
      <c r="H25" s="210"/>
      <c r="I25" s="191"/>
      <c r="J25" s="211"/>
      <c r="L25" s="210"/>
      <c r="M25" s="189"/>
      <c r="N25" s="211"/>
    </row>
    <row r="26" spans="1:14" ht="5.25" customHeight="1" x14ac:dyDescent="0.3">
      <c r="A26" s="189"/>
      <c r="B26" s="191"/>
      <c r="C26" s="189"/>
      <c r="D26" s="191"/>
      <c r="E26" s="189"/>
      <c r="F26" s="191"/>
      <c r="G26" s="189"/>
      <c r="H26" s="191"/>
      <c r="I26" s="191"/>
      <c r="J26" s="209"/>
      <c r="L26" s="201"/>
      <c r="M26" s="204"/>
      <c r="N26" s="201"/>
    </row>
    <row r="27" spans="1:14" x14ac:dyDescent="0.3">
      <c r="A27" s="191" t="s">
        <v>142</v>
      </c>
      <c r="B27" s="212">
        <f>SUM(B12:B24)</f>
        <v>288</v>
      </c>
      <c r="C27" s="70"/>
      <c r="D27" s="70">
        <f>SUM(D12:D22)</f>
        <v>0</v>
      </c>
      <c r="E27" s="70"/>
      <c r="F27" s="212">
        <f>SUM(F12:F24)</f>
        <v>13087</v>
      </c>
      <c r="G27" s="70"/>
      <c r="H27" s="212">
        <f>SUM(H12:H24)</f>
        <v>-11892</v>
      </c>
      <c r="I27" s="70"/>
      <c r="J27" s="212">
        <f>SUM(J12:J24)</f>
        <v>1483</v>
      </c>
      <c r="L27" s="212">
        <f>SUM(L12:L24)</f>
        <v>102</v>
      </c>
      <c r="M27" s="70"/>
      <c r="N27" s="212">
        <f>SUM(N12:N24)</f>
        <v>1585</v>
      </c>
    </row>
    <row r="28" spans="1:14" ht="4.5" customHeight="1" thickBot="1" x14ac:dyDescent="0.35">
      <c r="A28" s="213"/>
      <c r="B28" s="214"/>
      <c r="C28" s="215"/>
      <c r="D28" s="214"/>
      <c r="E28" s="215"/>
      <c r="F28" s="214"/>
      <c r="G28" s="215"/>
      <c r="H28" s="216"/>
      <c r="I28" s="217"/>
      <c r="J28" s="214"/>
      <c r="L28" s="214"/>
      <c r="M28" s="215"/>
      <c r="N28" s="214"/>
    </row>
    <row r="29" spans="1:14" ht="12.75" customHeight="1" thickTop="1" x14ac:dyDescent="0.3">
      <c r="L29" s="191"/>
      <c r="M29" s="191"/>
      <c r="N29" s="209"/>
    </row>
    <row r="30" spans="1:14" x14ac:dyDescent="0.3">
      <c r="A30" s="218"/>
      <c r="B30" s="55"/>
      <c r="C30" s="55"/>
      <c r="D30" s="55"/>
      <c r="E30" s="55"/>
      <c r="F30" s="55"/>
      <c r="G30" s="55"/>
      <c r="H30" s="55"/>
      <c r="I30" s="55"/>
      <c r="J30" s="55"/>
    </row>
    <row r="31" spans="1:14" s="219" customFormat="1" ht="23.25" x14ac:dyDescent="0.3">
      <c r="A31" s="219" t="s">
        <v>114</v>
      </c>
      <c r="B31" s="220"/>
      <c r="C31" s="220"/>
      <c r="D31" s="220"/>
      <c r="E31" s="220"/>
      <c r="F31" s="220"/>
      <c r="G31" s="220"/>
      <c r="H31" s="220"/>
      <c r="I31" s="220"/>
      <c r="J31" s="220"/>
    </row>
    <row r="32" spans="1:14" s="219" customFormat="1" x14ac:dyDescent="0.3">
      <c r="B32" s="220"/>
      <c r="C32" s="220"/>
      <c r="D32" s="220"/>
      <c r="E32" s="220"/>
      <c r="F32" s="220"/>
      <c r="G32" s="220"/>
      <c r="H32" s="220"/>
      <c r="I32" s="220"/>
      <c r="J32" s="220"/>
    </row>
    <row r="33" spans="1:14" s="219" customFormat="1" ht="23.25" x14ac:dyDescent="0.3">
      <c r="A33" s="219" t="s">
        <v>148</v>
      </c>
      <c r="B33" s="220"/>
      <c r="C33" s="220"/>
      <c r="D33" s="220"/>
      <c r="E33" s="220"/>
      <c r="F33" s="220"/>
      <c r="G33" s="220"/>
      <c r="H33" s="220"/>
      <c r="I33" s="220"/>
      <c r="J33" s="220"/>
      <c r="L33" s="157"/>
      <c r="M33" s="157"/>
      <c r="N33" s="157"/>
    </row>
    <row r="34" spans="1:14" s="219" customFormat="1" x14ac:dyDescent="0.3">
      <c r="B34" s="220"/>
      <c r="C34" s="220"/>
      <c r="D34" s="220"/>
      <c r="E34" s="220"/>
      <c r="F34" s="220"/>
      <c r="G34" s="220"/>
      <c r="H34" s="220"/>
      <c r="I34" s="220"/>
      <c r="J34" s="220"/>
    </row>
    <row r="35" spans="1:14" s="219" customFormat="1" ht="18" customHeight="1" x14ac:dyDescent="0.3">
      <c r="A35" s="200"/>
      <c r="B35" s="220"/>
      <c r="C35" s="220"/>
      <c r="D35" s="220"/>
      <c r="E35" s="220"/>
      <c r="F35" s="220"/>
      <c r="G35" s="220"/>
      <c r="H35" s="220"/>
      <c r="I35" s="220"/>
      <c r="J35" s="220"/>
    </row>
    <row r="36" spans="1:14" x14ac:dyDescent="0.3">
      <c r="B36" s="55"/>
      <c r="C36" s="55"/>
      <c r="D36" s="55"/>
      <c r="E36" s="55"/>
      <c r="F36" s="55"/>
      <c r="G36" s="55"/>
      <c r="H36" s="55"/>
      <c r="I36" s="55"/>
      <c r="J36" s="55"/>
    </row>
    <row r="37" spans="1:14" x14ac:dyDescent="0.3">
      <c r="B37" s="55"/>
      <c r="C37" s="55"/>
      <c r="D37" s="55"/>
      <c r="E37" s="55"/>
      <c r="F37" s="55"/>
      <c r="G37" s="55"/>
      <c r="H37" s="55"/>
      <c r="I37" s="55"/>
      <c r="J37" s="55"/>
    </row>
    <row r="41" spans="1:14" x14ac:dyDescent="0.3">
      <c r="B41" s="221"/>
      <c r="D41" s="221"/>
      <c r="F41" s="221"/>
      <c r="H41" s="221"/>
      <c r="J41" s="221"/>
    </row>
    <row r="43" spans="1:14" x14ac:dyDescent="0.3">
      <c r="A43" s="55"/>
    </row>
  </sheetData>
  <pageMargins left="0.75" right="0.2" top="0.25" bottom="0.35" header="0.25" footer="0.17"/>
  <pageSetup scale="53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2:J23"/>
  <sheetViews>
    <sheetView zoomScale="70" zoomScaleNormal="70" workbookViewId="0">
      <selection activeCell="M28" sqref="M28"/>
    </sheetView>
  </sheetViews>
  <sheetFormatPr defaultColWidth="10.88671875" defaultRowHeight="18" x14ac:dyDescent="0.25"/>
  <cols>
    <col min="1" max="1" width="3.109375" style="225" customWidth="1"/>
    <col min="2" max="2" width="24" style="225" customWidth="1"/>
    <col min="3" max="3" width="17.109375" style="225" customWidth="1"/>
    <col min="4" max="4" width="14.77734375" style="225" customWidth="1"/>
    <col min="5" max="5" width="5.77734375" style="271" customWidth="1"/>
    <col min="6" max="6" width="14.77734375" style="225" customWidth="1"/>
    <col min="7" max="7" width="4.44140625" style="227" customWidth="1"/>
    <col min="8" max="8" width="2.77734375" style="225" customWidth="1"/>
    <col min="9" max="9" width="4.44140625" style="227" customWidth="1"/>
    <col min="10" max="10" width="4.44140625" style="225" customWidth="1"/>
    <col min="11" max="16384" width="10.88671875" style="225"/>
  </cols>
  <sheetData>
    <row r="2" spans="2:10" x14ac:dyDescent="0.25">
      <c r="B2" s="222" t="s">
        <v>0</v>
      </c>
      <c r="C2" s="223"/>
      <c r="D2" s="223"/>
      <c r="E2" s="270"/>
      <c r="F2" s="223"/>
      <c r="G2" s="224"/>
      <c r="H2" s="223"/>
      <c r="I2" s="224"/>
      <c r="J2" s="223"/>
    </row>
    <row r="3" spans="2:10" x14ac:dyDescent="0.25">
      <c r="B3" s="222" t="s">
        <v>96</v>
      </c>
      <c r="C3" s="226"/>
    </row>
    <row r="4" spans="2:10" x14ac:dyDescent="0.25">
      <c r="B4" s="228" t="s">
        <v>97</v>
      </c>
      <c r="C4" s="229"/>
      <c r="D4" s="230"/>
      <c r="E4" s="272"/>
      <c r="F4" s="230"/>
      <c r="G4" s="231"/>
      <c r="H4" s="230"/>
      <c r="I4" s="231"/>
      <c r="J4" s="230"/>
    </row>
    <row r="5" spans="2:10" x14ac:dyDescent="0.25">
      <c r="B5" s="232"/>
      <c r="C5" s="226"/>
      <c r="D5" s="223"/>
      <c r="E5" s="270"/>
      <c r="F5" s="223"/>
      <c r="G5" s="224"/>
      <c r="H5" s="223"/>
      <c r="I5" s="224"/>
      <c r="J5" s="223"/>
    </row>
    <row r="6" spans="2:10" x14ac:dyDescent="0.25">
      <c r="B6" s="222"/>
      <c r="C6" s="226"/>
      <c r="D6" s="223"/>
      <c r="E6" s="270"/>
      <c r="F6" s="223"/>
      <c r="G6" s="224"/>
      <c r="H6" s="223"/>
      <c r="I6" s="224"/>
      <c r="J6" s="223"/>
    </row>
    <row r="7" spans="2:10" x14ac:dyDescent="0.25">
      <c r="B7" s="233"/>
      <c r="C7" s="233"/>
      <c r="D7" s="234"/>
      <c r="E7" s="273"/>
      <c r="F7" s="236"/>
      <c r="G7" s="235"/>
      <c r="I7" s="235"/>
    </row>
    <row r="8" spans="2:10" ht="36.75" thickBot="1" x14ac:dyDescent="0.3">
      <c r="B8" s="232" t="s">
        <v>98</v>
      </c>
      <c r="C8" s="237"/>
      <c r="D8" s="238" t="s">
        <v>127</v>
      </c>
      <c r="E8" s="274"/>
      <c r="F8" s="238" t="s">
        <v>147</v>
      </c>
      <c r="G8" s="239"/>
      <c r="I8" s="239"/>
    </row>
    <row r="9" spans="2:10" s="227" customFormat="1" ht="21.75" customHeight="1" x14ac:dyDescent="0.25">
      <c r="B9" s="240" t="s">
        <v>99</v>
      </c>
      <c r="C9" s="240"/>
      <c r="D9" s="241">
        <v>32000</v>
      </c>
      <c r="E9" s="242"/>
      <c r="F9" s="285">
        <v>34200</v>
      </c>
      <c r="G9" s="242"/>
      <c r="I9" s="242"/>
    </row>
    <row r="10" spans="2:10" s="227" customFormat="1" ht="21.75" customHeight="1" x14ac:dyDescent="0.25">
      <c r="B10" s="240" t="s">
        <v>100</v>
      </c>
      <c r="C10" s="240"/>
      <c r="D10" s="243">
        <v>14500</v>
      </c>
      <c r="E10" s="242"/>
      <c r="F10" s="286">
        <v>14700</v>
      </c>
      <c r="G10" s="242"/>
      <c r="I10" s="242"/>
    </row>
    <row r="11" spans="2:10" s="227" customFormat="1" ht="21.75" customHeight="1" x14ac:dyDescent="0.25">
      <c r="B11" s="240" t="s">
        <v>158</v>
      </c>
      <c r="C11" s="240"/>
      <c r="D11" s="243">
        <v>27500</v>
      </c>
      <c r="E11" s="242"/>
      <c r="F11" s="286">
        <v>28400</v>
      </c>
      <c r="G11" s="242"/>
      <c r="I11" s="242"/>
    </row>
    <row r="12" spans="2:10" ht="21.75" customHeight="1" x14ac:dyDescent="0.25">
      <c r="B12" s="240" t="s">
        <v>101</v>
      </c>
      <c r="C12" s="244"/>
      <c r="D12" s="245">
        <v>19500</v>
      </c>
      <c r="E12" s="275"/>
      <c r="F12" s="287">
        <v>18900</v>
      </c>
      <c r="G12" s="246"/>
      <c r="I12" s="246"/>
    </row>
    <row r="13" spans="2:10" ht="21.75" customHeight="1" thickBot="1" x14ac:dyDescent="0.3">
      <c r="B13" s="247" t="s">
        <v>102</v>
      </c>
      <c r="C13" s="247"/>
      <c r="D13" s="248">
        <f>SUM(D9:D12)</f>
        <v>93500</v>
      </c>
      <c r="E13" s="242"/>
      <c r="F13" s="288">
        <f>SUM(F9:F12)</f>
        <v>96200</v>
      </c>
      <c r="G13" s="249"/>
      <c r="I13" s="249"/>
    </row>
    <row r="14" spans="2:10" ht="18.75" thickTop="1" x14ac:dyDescent="0.25">
      <c r="B14" s="247"/>
      <c r="C14" s="247"/>
      <c r="D14" s="250"/>
      <c r="E14" s="276"/>
      <c r="F14" s="250"/>
      <c r="G14" s="249"/>
      <c r="H14" s="250"/>
      <c r="I14" s="249"/>
    </row>
    <row r="15" spans="2:10" ht="33.75" customHeight="1" thickBot="1" x14ac:dyDescent="0.3">
      <c r="B15" s="226"/>
      <c r="C15" s="226"/>
      <c r="D15" s="310" t="s">
        <v>120</v>
      </c>
      <c r="E15" s="310"/>
      <c r="F15" s="310"/>
      <c r="G15" s="251"/>
      <c r="H15" s="252"/>
      <c r="I15" s="251"/>
    </row>
    <row r="16" spans="2:10" ht="36.75" thickBot="1" x14ac:dyDescent="0.3">
      <c r="B16" s="226" t="s">
        <v>103</v>
      </c>
      <c r="C16" s="223"/>
      <c r="D16" s="263" t="s">
        <v>127</v>
      </c>
      <c r="E16" s="277"/>
      <c r="F16" s="263" t="s">
        <v>119</v>
      </c>
      <c r="H16" s="253"/>
    </row>
    <row r="17" spans="2:8" ht="22.5" customHeight="1" x14ac:dyDescent="0.25">
      <c r="B17" s="254" t="s">
        <v>104</v>
      </c>
      <c r="D17" s="284">
        <v>2</v>
      </c>
      <c r="E17" s="278"/>
      <c r="F17" s="255">
        <v>2</v>
      </c>
      <c r="H17" s="256"/>
    </row>
    <row r="18" spans="2:8" ht="22.5" customHeight="1" x14ac:dyDescent="0.25">
      <c r="B18" s="254" t="s">
        <v>105</v>
      </c>
      <c r="D18" s="284">
        <v>15</v>
      </c>
      <c r="E18" s="279"/>
      <c r="F18" s="255">
        <v>6</v>
      </c>
      <c r="H18" s="256"/>
    </row>
    <row r="19" spans="2:8" ht="22.5" customHeight="1" x14ac:dyDescent="0.25">
      <c r="B19" s="254" t="s">
        <v>106</v>
      </c>
      <c r="D19" s="284">
        <v>5</v>
      </c>
      <c r="E19" s="279"/>
      <c r="F19" s="255">
        <v>6</v>
      </c>
      <c r="H19" s="256"/>
    </row>
    <row r="20" spans="2:8" ht="22.5" customHeight="1" x14ac:dyDescent="0.25">
      <c r="B20" s="254" t="s">
        <v>107</v>
      </c>
      <c r="D20" s="284">
        <v>1</v>
      </c>
      <c r="E20" s="279"/>
      <c r="F20" s="255">
        <v>2</v>
      </c>
      <c r="H20" s="227"/>
    </row>
    <row r="21" spans="2:8" x14ac:dyDescent="0.25">
      <c r="B21" s="225" t="s">
        <v>185</v>
      </c>
      <c r="D21" s="284">
        <v>32</v>
      </c>
      <c r="E21" s="279"/>
      <c r="F21" s="255">
        <v>41</v>
      </c>
    </row>
    <row r="22" spans="2:8" x14ac:dyDescent="0.25">
      <c r="B22" s="225" t="s">
        <v>186</v>
      </c>
      <c r="D22" s="284">
        <v>0</v>
      </c>
      <c r="E22" s="279"/>
      <c r="F22" s="255">
        <v>5</v>
      </c>
    </row>
    <row r="23" spans="2:8" x14ac:dyDescent="0.25">
      <c r="B23" s="225" t="s">
        <v>187</v>
      </c>
      <c r="D23" s="303">
        <v>1</v>
      </c>
      <c r="F23" s="255">
        <v>0</v>
      </c>
    </row>
  </sheetData>
  <mergeCells count="1">
    <mergeCell ref="D15:F15"/>
  </mergeCells>
  <pageMargins left="0.75" right="0.2" top="0.25" bottom="0.35" header="0.25" footer="0.17"/>
  <pageSetup scale="83" orientation="landscape" r:id="rId1"/>
  <headerFooter alignWithMargins="0">
    <oddFooter>&amp;CTable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'Balance Sheet'!Print_Area</vt:lpstr>
      <vt:lpstr>'Consolidated Results'!Print_Area</vt:lpstr>
      <vt:lpstr>'Equity Summary'!Print_Area</vt:lpstr>
      <vt:lpstr>'Operating Data Update 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2017-04-24T19:31:11Z</dcterms:created>
  <dcterms:modified xsi:type="dcterms:W3CDTF">2017-04-24T19:50:16Z</dcterms:modified>
</cp:coreProperties>
</file>