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800" windowHeight="12435" tabRatio="724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 Update " sheetId="6" r:id="rId6"/>
  </sheets>
  <definedNames>
    <definedName name="_xlnm.Print_Area" localSheetId="2">'Balance Sheet'!$A$1:$F$46</definedName>
    <definedName name="_xlnm.Print_Area" localSheetId="3">'Cash Flow'!$A$1:$F$50</definedName>
    <definedName name="_xlnm.Print_Area" localSheetId="0">'Consolidated Results'!$A$1:$J$63</definedName>
    <definedName name="_xlnm.Print_Area" localSheetId="4">'Equity Summary'!$A$1:$N$42</definedName>
    <definedName name="_xlnm.Print_Area" localSheetId="5">'Operating Data Update '!$A$1:$L$23</definedName>
    <definedName name="_xlnm.Print_Area" localSheetId="1">'Segment Results '!$A$1:$Q$39</definedName>
  </definedNames>
  <calcPr calcId="152511"/>
</workbook>
</file>

<file path=xl/calcChain.xml><?xml version="1.0" encoding="utf-8"?>
<calcChain xmlns="http://schemas.openxmlformats.org/spreadsheetml/2006/main">
  <c r="B40" i="4" l="1"/>
  <c r="D40" i="4"/>
  <c r="M24" i="2"/>
  <c r="E24" i="2"/>
  <c r="I38" i="1" l="1"/>
  <c r="K31" i="2" l="1"/>
  <c r="K30" i="2"/>
  <c r="K29" i="2"/>
  <c r="K28" i="2"/>
  <c r="M31" i="2"/>
  <c r="M30" i="2"/>
  <c r="M29" i="2"/>
  <c r="M28" i="2"/>
  <c r="E31" i="2"/>
  <c r="E30" i="2"/>
  <c r="E29" i="2"/>
  <c r="E28" i="2"/>
  <c r="C29" i="2"/>
  <c r="C30" i="2"/>
  <c r="C31" i="2"/>
  <c r="C28" i="2"/>
  <c r="H18" i="2"/>
  <c r="H17" i="2"/>
  <c r="H16" i="2"/>
  <c r="H15" i="2"/>
  <c r="H11" i="2"/>
  <c r="H10" i="2"/>
  <c r="H9" i="2"/>
  <c r="H8" i="2"/>
  <c r="P18" i="2"/>
  <c r="P17" i="2"/>
  <c r="P16" i="2"/>
  <c r="P15" i="2"/>
  <c r="P11" i="2"/>
  <c r="P10" i="2"/>
  <c r="P8" i="2"/>
  <c r="P9" i="2"/>
  <c r="E44" i="3" l="1"/>
  <c r="C19" i="2" l="1"/>
  <c r="C42" i="3"/>
  <c r="C44" i="3" s="1"/>
  <c r="C13" i="1" l="1"/>
  <c r="C17" i="1" s="1"/>
  <c r="C23" i="1" s="1"/>
  <c r="E13" i="1"/>
  <c r="E17" i="1" s="1"/>
  <c r="E23" i="1" s="1"/>
  <c r="E27" i="1" s="1"/>
  <c r="E30" i="1" s="1"/>
  <c r="C38" i="1"/>
  <c r="E38" i="1"/>
  <c r="C43" i="1"/>
  <c r="E43" i="1"/>
  <c r="C27" i="1" l="1"/>
  <c r="C30" i="1"/>
  <c r="D31" i="4" l="1"/>
  <c r="B31" i="4"/>
  <c r="D26" i="4"/>
  <c r="B26" i="4"/>
  <c r="K24" i="2"/>
  <c r="P24" i="2" s="1"/>
  <c r="M19" i="2"/>
  <c r="K19" i="2"/>
  <c r="M12" i="2"/>
  <c r="K12" i="2"/>
  <c r="M32" i="2" l="1"/>
  <c r="P12" i="2"/>
  <c r="K32" i="2"/>
  <c r="P19" i="2"/>
  <c r="D42" i="4"/>
  <c r="D44" i="4" s="1"/>
  <c r="M25" i="2"/>
  <c r="M34" i="2" s="1"/>
  <c r="B42" i="4"/>
  <c r="B44" i="4" s="1"/>
  <c r="K25" i="2"/>
  <c r="I43" i="1"/>
  <c r="G43" i="1"/>
  <c r="G38" i="1"/>
  <c r="I13" i="1"/>
  <c r="I17" i="1" s="1"/>
  <c r="I23" i="1" s="1"/>
  <c r="I27" i="1" s="1"/>
  <c r="I30" i="1" s="1"/>
  <c r="G13" i="1"/>
  <c r="G17" i="1" s="1"/>
  <c r="G23" i="1" s="1"/>
  <c r="K34" i="2" l="1"/>
  <c r="P25" i="2"/>
  <c r="G30" i="1"/>
  <c r="G27" i="1"/>
  <c r="B26" i="5" l="1"/>
  <c r="F26" i="5"/>
  <c r="H26" i="5"/>
  <c r="L26" i="5"/>
  <c r="J11" i="5"/>
  <c r="N11" i="5"/>
  <c r="J13" i="5"/>
  <c r="N13" i="5" s="1"/>
  <c r="J15" i="5"/>
  <c r="J17" i="5"/>
  <c r="N17" i="5" s="1"/>
  <c r="J19" i="5"/>
  <c r="N19" i="5" s="1"/>
  <c r="J23" i="5"/>
  <c r="J21" i="5"/>
  <c r="N21" i="5" s="1"/>
  <c r="N23" i="5"/>
  <c r="C14" i="3"/>
  <c r="C21" i="3" s="1"/>
  <c r="C29" i="3"/>
  <c r="C35" i="3" s="1"/>
  <c r="E45" i="3"/>
  <c r="E42" i="3"/>
  <c r="E35" i="3"/>
  <c r="E29" i="3"/>
  <c r="E21" i="3"/>
  <c r="E14" i="3"/>
  <c r="C24" i="2"/>
  <c r="H24" i="2" s="1"/>
  <c r="E19" i="2"/>
  <c r="C12" i="2"/>
  <c r="E12" i="2"/>
  <c r="E32" i="2" l="1"/>
  <c r="H19" i="2"/>
  <c r="H12" i="2"/>
  <c r="C32" i="2"/>
  <c r="J26" i="5"/>
  <c r="N15" i="5"/>
  <c r="N26" i="5" s="1"/>
  <c r="C45" i="3"/>
  <c r="E25" i="2"/>
  <c r="E34" i="2" s="1"/>
  <c r="C25" i="2"/>
  <c r="H25" i="2" l="1"/>
  <c r="C34" i="2"/>
  <c r="J13" i="6"/>
  <c r="H13" i="6" l="1"/>
</calcChain>
</file>

<file path=xl/sharedStrings.xml><?xml version="1.0" encoding="utf-8"?>
<sst xmlns="http://schemas.openxmlformats.org/spreadsheetml/2006/main" count="279" uniqueCount="180">
  <si>
    <t>Lockheed Martin Corporation</t>
  </si>
  <si>
    <t>(unaudited; in millions, except per share data)</t>
  </si>
  <si>
    <t>Net sales</t>
  </si>
  <si>
    <t>Interest expense</t>
  </si>
  <si>
    <t xml:space="preserve">   Effective tax rate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</si>
  <si>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</si>
  <si>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</si>
  <si>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</si>
  <si>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</si>
  <si>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</si>
  <si>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</si>
  <si>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</si>
  <si>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</si>
  <si>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</si>
  <si>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</si>
  <si>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</si>
  <si>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</si>
  <si>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Space Systems</t>
  </si>
  <si>
    <t xml:space="preserve">     Total net sales</t>
  </si>
  <si>
    <t xml:space="preserve">Operating profit </t>
  </si>
  <si>
    <t xml:space="preserve">     Total business segment operating profit</t>
  </si>
  <si>
    <t xml:space="preserve">  FAS/CAS pension adjustment</t>
  </si>
  <si>
    <t xml:space="preserve">  Stock-based compensation</t>
  </si>
  <si>
    <t xml:space="preserve">  Other, net</t>
  </si>
  <si>
    <t xml:space="preserve">     Total consolidated operating profit</t>
  </si>
  <si>
    <t xml:space="preserve">Operating margins </t>
  </si>
  <si>
    <t xml:space="preserve">     Total business segment operating margins</t>
  </si>
  <si>
    <t xml:space="preserve">     Total consolidated operating margins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</si>
  <si>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</si>
  <si>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</si>
  <si>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</si>
  <si>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</si>
  <si>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</si>
  <si>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</si>
  <si>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Inventories,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</si>
  <si>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</si>
  <si>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</si>
  <si>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</si>
  <si>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</si>
  <si>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</si>
  <si>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</si>
  <si>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</si>
  <si>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</si>
  <si>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</si>
  <si>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</si>
  <si>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</si>
  <si>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</si>
  <si>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</si>
  <si>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</si>
  <si>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</si>
  <si>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</si>
  <si>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</si>
  <si>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</si>
  <si>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</si>
  <si>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</si>
  <si>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</si>
  <si>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 xml:space="preserve">      Total stockholders' equity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</si>
  <si>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</si>
  <si>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</si>
  <si>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</si>
  <si>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</si>
  <si>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</si>
  <si>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</si>
  <si>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Inventories, net</t>
  </si>
  <si>
    <t xml:space="preserve">      Accounts payable</t>
  </si>
  <si>
    <t xml:space="preserve">      Customer advances and amounts in excess of costs incurred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</si>
  <si>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</si>
  <si>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</si>
  <si>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</si>
  <si>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</si>
  <si>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</si>
  <si>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</si>
  <si>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</si>
  <si>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</si>
  <si>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</si>
  <si>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</si>
  <si>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</si>
  <si>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</si>
  <si>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</si>
  <si>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</si>
  <si>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</si>
  <si>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</si>
  <si>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</si>
  <si>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</si>
  <si>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</si>
  <si>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</si>
  <si>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</si>
  <si>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</si>
  <si>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</si>
  <si>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</si>
  <si>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t>Equity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</si>
  <si>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</si>
  <si>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</si>
  <si>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</si>
  <si>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Stock-based awards and ESOP activity</t>
  </si>
  <si>
    <t>Operating Data</t>
  </si>
  <si>
    <t>(unaudited; in millions, except aircraft deliveries)</t>
  </si>
  <si>
    <t>Backlog</t>
  </si>
  <si>
    <t>Aeronautics</t>
  </si>
  <si>
    <t>Missiles and Fire Control</t>
  </si>
  <si>
    <t>Space Systems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</si>
  <si>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</si>
  <si>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</si>
  <si>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</si>
  <si>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</si>
  <si>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</si>
  <si>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</si>
  <si>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 xml:space="preserve">  Severance charges</t>
  </si>
  <si>
    <t>Property, plant and equipment, net</t>
  </si>
  <si>
    <t xml:space="preserve">  Salaries, benefits and payroll taxes</t>
  </si>
  <si>
    <t>Unallocated items</t>
  </si>
  <si>
    <t>Total unallocated items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</si>
  <si>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Primarily represents the reclassification adjustment for the recognition of prior period amounts related to postretirement benefit plans.</t>
    </r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</si>
  <si>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</si>
  <si>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 xml:space="preserve">      Net cash used for investing activities</t>
  </si>
  <si>
    <t xml:space="preserve">Quarters Ended </t>
  </si>
  <si>
    <t>Quarters Ended</t>
  </si>
  <si>
    <t>Cost of sales</t>
  </si>
  <si>
    <t>Earnings per common share</t>
  </si>
  <si>
    <t>Intangible assets, net</t>
  </si>
  <si>
    <t xml:space="preserve">   Basic earnings per common share</t>
  </si>
  <si>
    <t xml:space="preserve">    Continuing operations</t>
  </si>
  <si>
    <t xml:space="preserve">   Diluted earnings per common share</t>
  </si>
  <si>
    <t>Net earnings from discontinued operations</t>
  </si>
  <si>
    <t>Earnings from continuing operations before income taxes</t>
  </si>
  <si>
    <t xml:space="preserve">      Total equity</t>
  </si>
  <si>
    <t xml:space="preserve">      Total liabilities and equity</t>
  </si>
  <si>
    <t>Liabilities and equity</t>
  </si>
  <si>
    <t>Balance at Dec. 31, 2016</t>
  </si>
  <si>
    <t>Dec. 31,
2016</t>
  </si>
  <si>
    <t>Consolidated Statement of Equity</t>
  </si>
  <si>
    <t>Net earnings from continuing operations</t>
  </si>
  <si>
    <t xml:space="preserve">    Discontinued operations</t>
  </si>
  <si>
    <t xml:space="preserve">  Rotary and Mission Systems</t>
  </si>
  <si>
    <t>Rotary and Mission Systems</t>
  </si>
  <si>
    <t>Income tax expense</t>
  </si>
  <si>
    <t xml:space="preserve">      Net cash used for financing activities</t>
  </si>
  <si>
    <t xml:space="preserve">      Net cash provided by operating activities</t>
  </si>
  <si>
    <r>
      <t>Consolidated Statements of Cash Flows</t>
    </r>
    <r>
      <rPr>
        <b/>
        <vertAlign val="superscript"/>
        <sz val="16"/>
        <rFont val="Arial"/>
        <family val="2"/>
      </rPr>
      <t>1</t>
    </r>
  </si>
  <si>
    <t>Repayments of long-term debt</t>
  </si>
  <si>
    <t xml:space="preserve">Commercial helicopter programs </t>
  </si>
  <si>
    <t>International military helicopter programs</t>
  </si>
  <si>
    <t>Other income, net</t>
  </si>
  <si>
    <t>Gross profit</t>
  </si>
  <si>
    <t>Operating profit</t>
  </si>
  <si>
    <t xml:space="preserve">  Special item - severance</t>
  </si>
  <si>
    <t xml:space="preserve">Other non-operating (expense) income, net </t>
  </si>
  <si>
    <t>in Subsidiary</t>
  </si>
  <si>
    <t>Interests</t>
  </si>
  <si>
    <t>Net decrease in noncontrolling interests in subsidiary</t>
  </si>
  <si>
    <t xml:space="preserve">Government helicopter programs </t>
  </si>
  <si>
    <t>Noncontrolling</t>
  </si>
  <si>
    <t>Paid-in</t>
  </si>
  <si>
    <t>Nine Months Ended</t>
  </si>
  <si>
    <t>Sept. 25,
2016</t>
  </si>
  <si>
    <t>Sept. 24,
2017</t>
  </si>
  <si>
    <t>Balance at Sept. 24, 2017</t>
  </si>
  <si>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 Represents dividends of $1.82 per share declared for the first, second and third quarters of 2017. 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</si>
  <si>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 processes,</t>
    </r>
  </si>
  <si>
    <t xml:space="preserve">  which was on Sept. 24 for the third quarter of 2017 and Sept. 25 for the third quarter of 2016. The consolidated financial statements and tables of</t>
  </si>
  <si>
    <t xml:space="preserve">  financial information included herein are labeled based on that convention. This practice only affects interim periods, as the corporation's fiscal year</t>
  </si>
  <si>
    <t xml:space="preserve">  ends on Dec. 31.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</si>
  <si>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>On Aug. 16, 2016, the corporation completed the divestiture of its former Information Systems &amp; Global Solutions (IS&amp;GS) business. Accordingly,</t>
    </r>
  </si>
  <si>
    <t xml:space="preserve">  the operating results of IS&amp;GS and the $1.2 billion gain on the divestiture have been classified as discontinued operations in the quarter and nine </t>
  </si>
  <si>
    <t xml:space="preserve">  months ended Sept. 25, 2016.</t>
  </si>
  <si>
    <t xml:space="preserve">  earnings from continuing operations by $104 million ($0.34 per share) in the quarter and nine months ended Sept. 25, 2016.</t>
  </si>
  <si>
    <t xml:space="preserve">  ownership interest, the corporation recognized a non-cash gain of $127 million at its Space Systems business segment, which increased net</t>
  </si>
  <si>
    <t xml:space="preserve">  corporation was required to change its accounting for this investment from the equity method to consolidation. As a result of the increased</t>
  </si>
  <si>
    <r>
      <rPr>
        <vertAlign val="superscript"/>
        <sz val="15"/>
        <rFont val="Arial"/>
        <family val="2"/>
      </rPr>
      <t xml:space="preserve">3  </t>
    </r>
    <r>
      <rPr>
        <sz val="15"/>
        <rFont val="Arial"/>
        <family val="2"/>
      </rPr>
      <t>On Aug. 24, 2016, the corporation’s ownership interest in the AWE Management Limited (AWE) joint venture increased from 33% to 51% and the</t>
    </r>
  </si>
  <si>
    <r>
      <t>Consolidated Statements of Earnings</t>
    </r>
    <r>
      <rPr>
        <b/>
        <vertAlign val="superscript"/>
        <sz val="15"/>
        <rFont val="Arial"/>
        <family val="2"/>
      </rPr>
      <t>1, 2, 3</t>
    </r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</si>
  <si>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On Aug. 24, 2016, the corporation’s ownership interest in the AWE Management Limited (AWE) joint venture increased from 33% to 51% and the</t>
    </r>
  </si>
  <si>
    <t>Sept. 24
2017</t>
  </si>
  <si>
    <t xml:space="preserve">  Gain on step acquisition of AWE</t>
  </si>
  <si>
    <t xml:space="preserve">  Gain on divestiture of IS&amp;GS segment</t>
  </si>
  <si>
    <t>Special cash payment from divestiture of IS&amp;GS business segment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</si>
  <si>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On Aug. 16, 2016, the corporation completed the divestiture of its IS&amp;GS business. Although, the operating results of IS&amp;GS have been classified</t>
    </r>
  </si>
  <si>
    <t xml:space="preserve">   $310 million as the corporation retained this cash as part of the divestiture.</t>
  </si>
  <si>
    <t xml:space="preserve">   as discontinued operations in the nine months ended Sept. 25, 2016, cash from operations includes cash generated by IS&amp;GS of approximately</t>
  </si>
  <si>
    <r>
      <t xml:space="preserve">  Space Systems</t>
    </r>
    <r>
      <rPr>
        <vertAlign val="superscript"/>
        <sz val="16"/>
        <rFont val="Arial"/>
        <family val="2"/>
      </rPr>
      <t>1</t>
    </r>
  </si>
  <si>
    <t xml:space="preserve">  Noncontrolling interests in subsidiary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</si>
</sst>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</numFmts>
  <fonts count="2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b/>
      <u/>
      <sz val="16"/>
      <name val="Arial"/>
      <family val="2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vertAlign val="superscript"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1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10" fillId="0" borderId="0"/>
    <xf numFmtId="164" fontId="6" fillId="0" borderId="0"/>
    <xf numFmtId="0" fontId="12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6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0" fontId="4" fillId="2" borderId="0" xfId="6" applyFont="1" applyFill="1" applyBorder="1" applyAlignment="1" applyProtection="1">
      <alignment horizontal="center" vertical="top"/>
      <protection locked="0"/>
    </xf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5" fontId="8" fillId="2" borderId="0" xfId="0" applyNumberFormat="1" applyFont="1" applyFill="1" applyAlignment="1" applyProtection="1">
      <alignment horizontal="left"/>
    </xf>
    <xf numFmtId="164" fontId="9" fillId="2" borderId="0" xfId="5" applyFont="1" applyFill="1"/>
    <xf numFmtId="164" fontId="8" fillId="2" borderId="0" xfId="8" applyFont="1" applyFill="1"/>
    <xf numFmtId="164" fontId="9" fillId="2" borderId="0" xfId="8" applyFont="1" applyFill="1" applyAlignment="1">
      <alignment horizontal="left"/>
    </xf>
    <xf numFmtId="164" fontId="9" fillId="2" borderId="0" xfId="8" applyFont="1" applyFill="1"/>
    <xf numFmtId="165" fontId="9" fillId="2" borderId="0" xfId="0" applyNumberFormat="1" applyFont="1" applyFill="1" applyProtection="1"/>
    <xf numFmtId="165" fontId="9" fillId="2" borderId="0" xfId="0" applyNumberFormat="1" applyFont="1" applyFill="1" applyAlignment="1" applyProtection="1">
      <alignment horizontal="right"/>
    </xf>
    <xf numFmtId="165" fontId="9" fillId="2" borderId="0" xfId="0" applyNumberFormat="1" applyFont="1" applyFill="1" applyAlignment="1" applyProtection="1">
      <alignment horizontal="left"/>
    </xf>
    <xf numFmtId="164" fontId="9" fillId="2" borderId="0" xfId="0" applyFont="1" applyFill="1"/>
    <xf numFmtId="164" fontId="9" fillId="2" borderId="0" xfId="0" applyFont="1" applyFill="1" applyAlignment="1">
      <alignment horizontal="right"/>
    </xf>
    <xf numFmtId="164" fontId="9" fillId="2" borderId="0" xfId="0" applyFont="1" applyFill="1" applyAlignment="1">
      <alignment horizontal="left"/>
    </xf>
    <xf numFmtId="164" fontId="8" fillId="2" borderId="0" xfId="0" applyFont="1" applyFill="1" applyAlignment="1"/>
    <xf numFmtId="0" fontId="8" fillId="2" borderId="0" xfId="6" applyFont="1" applyFill="1" applyBorder="1" applyAlignment="1" applyProtection="1">
      <alignment vertical="top"/>
      <protection locked="0"/>
    </xf>
    <xf numFmtId="0" fontId="8" fillId="2" borderId="0" xfId="6" applyFont="1" applyFill="1" applyBorder="1" applyAlignment="1" applyProtection="1">
      <alignment horizontal="right" vertical="top"/>
      <protection locked="0"/>
    </xf>
    <xf numFmtId="164" fontId="8" fillId="2" borderId="0" xfId="0" applyFont="1" applyFill="1" applyBorder="1" applyAlignment="1">
      <alignment horizontal="left"/>
    </xf>
    <xf numFmtId="49" fontId="8" fillId="2" borderId="0" xfId="0" quotePrefix="1" applyNumberFormat="1" applyFont="1" applyFill="1" applyAlignment="1" applyProtection="1">
      <alignment horizontal="center"/>
    </xf>
    <xf numFmtId="164" fontId="8" fillId="2" borderId="0" xfId="0" applyFont="1" applyFill="1" applyAlignment="1">
      <alignment horizontal="left"/>
    </xf>
    <xf numFmtId="164" fontId="8" fillId="2" borderId="0" xfId="0" applyFont="1" applyFill="1" applyProtection="1">
      <protection locked="0"/>
    </xf>
    <xf numFmtId="164" fontId="8" fillId="2" borderId="0" xfId="0" applyFont="1" applyFill="1" applyAlignment="1" applyProtection="1">
      <alignment horizontal="left"/>
      <protection locked="0"/>
    </xf>
    <xf numFmtId="164" fontId="9" fillId="2" borderId="0" xfId="0" applyFont="1" applyFill="1" applyProtection="1">
      <protection locked="0"/>
    </xf>
    <xf numFmtId="164" fontId="9" fillId="2" borderId="0" xfId="0" applyFont="1" applyFill="1" applyBorder="1" applyAlignment="1">
      <alignment horizontal="left"/>
    </xf>
    <xf numFmtId="164" fontId="9" fillId="2" borderId="0" xfId="5" applyFont="1" applyFill="1" applyBorder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Alignment="1" applyProtection="1">
      <alignment horizontal="left"/>
    </xf>
    <xf numFmtId="166" fontId="9" fillId="2" borderId="0" xfId="2" applyNumberFormat="1" applyFont="1" applyFill="1" applyBorder="1" applyProtection="1"/>
    <xf numFmtId="5" fontId="9" fillId="2" borderId="0" xfId="0" applyNumberFormat="1" applyFont="1" applyFill="1" applyBorder="1" applyProtection="1"/>
    <xf numFmtId="0" fontId="9" fillId="2" borderId="0" xfId="1" applyNumberFormat="1" applyFont="1" applyFill="1" applyAlignment="1" applyProtection="1">
      <alignment horizontal="left"/>
    </xf>
    <xf numFmtId="41" fontId="8" fillId="2" borderId="0" xfId="0" applyNumberFormat="1" applyFont="1" applyFill="1" applyBorder="1" applyProtection="1"/>
    <xf numFmtId="41" fontId="9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41" fontId="8" fillId="2" borderId="0" xfId="0" applyNumberFormat="1" applyFont="1" applyFill="1" applyAlignment="1" applyProtection="1">
      <alignment horizontal="left"/>
    </xf>
    <xf numFmtId="41" fontId="9" fillId="2" borderId="2" xfId="0" applyNumberFormat="1" applyFont="1" applyFill="1" applyBorder="1" applyProtection="1"/>
    <xf numFmtId="5" fontId="9" fillId="2" borderId="0" xfId="0" applyNumberFormat="1" applyFont="1" applyFill="1" applyProtection="1"/>
    <xf numFmtId="166" fontId="8" fillId="2" borderId="5" xfId="2" applyNumberFormat="1" applyFont="1" applyFill="1" applyBorder="1" applyAlignment="1" applyProtection="1">
      <alignment horizontal="right"/>
    </xf>
    <xf numFmtId="172" fontId="8" fillId="2" borderId="0" xfId="2" quotePrefix="1" applyNumberFormat="1" applyFont="1" applyFill="1" applyAlignment="1" applyProtection="1">
      <alignment horizontal="left"/>
    </xf>
    <xf numFmtId="166" fontId="9" fillId="2" borderId="5" xfId="2" applyNumberFormat="1" applyFont="1" applyFill="1" applyBorder="1" applyAlignment="1" applyProtection="1">
      <alignment horizontal="right"/>
    </xf>
    <xf numFmtId="164" fontId="8" fillId="2" borderId="0" xfId="0" applyFont="1" applyFill="1"/>
    <xf numFmtId="41" fontId="8" fillId="2" borderId="0" xfId="0" applyNumberFormat="1" applyFont="1" applyFill="1" applyProtection="1"/>
    <xf numFmtId="41" fontId="9" fillId="2" borderId="0" xfId="0" applyNumberFormat="1" applyFont="1" applyFill="1" applyProtection="1"/>
    <xf numFmtId="167" fontId="9" fillId="2" borderId="0" xfId="1" applyNumberFormat="1" applyFont="1" applyFill="1" applyAlignment="1" applyProtection="1">
      <alignment horizontal="right"/>
    </xf>
    <xf numFmtId="167" fontId="9" fillId="2" borderId="0" xfId="1" applyNumberFormat="1" applyFont="1" applyFill="1" applyAlignment="1" applyProtection="1">
      <alignment horizontal="left"/>
    </xf>
    <xf numFmtId="0" fontId="8" fillId="2" borderId="0" xfId="6" applyFont="1" applyFill="1" applyAlignment="1">
      <alignment horizontal="left"/>
    </xf>
    <xf numFmtId="167" fontId="8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Alignment="1" applyProtection="1">
      <alignment horizontal="left"/>
    </xf>
    <xf numFmtId="167" fontId="9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Protection="1"/>
    <xf numFmtId="172" fontId="8" fillId="2" borderId="0" xfId="2" applyNumberFormat="1" applyFont="1" applyFill="1" applyAlignment="1" applyProtection="1">
      <alignment horizontal="left"/>
    </xf>
    <xf numFmtId="167" fontId="9" fillId="2" borderId="0" xfId="1" applyNumberFormat="1" applyFont="1" applyFill="1" applyBorder="1" applyProtection="1"/>
    <xf numFmtId="167" fontId="9" fillId="2" borderId="0" xfId="1" applyNumberFormat="1" applyFont="1" applyFill="1" applyProtection="1"/>
    <xf numFmtId="167" fontId="8" fillId="2" borderId="2" xfId="1" applyNumberFormat="1" applyFont="1" applyFill="1" applyBorder="1" applyProtection="1"/>
    <xf numFmtId="167" fontId="9" fillId="2" borderId="2" xfId="1" applyNumberFormat="1" applyFont="1" applyFill="1" applyBorder="1" applyProtection="1"/>
    <xf numFmtId="164" fontId="9" fillId="3" borderId="0" xfId="0" applyFont="1" applyFill="1" applyAlignment="1"/>
    <xf numFmtId="164" fontId="9" fillId="3" borderId="0" xfId="5" applyFont="1" applyFill="1"/>
    <xf numFmtId="172" fontId="9" fillId="2" borderId="0" xfId="2" applyNumberFormat="1" applyFont="1" applyFill="1" applyBorder="1" applyAlignment="1" applyProtection="1">
      <alignment horizontal="left"/>
    </xf>
    <xf numFmtId="172" fontId="9" fillId="2" borderId="0" xfId="2" applyNumberFormat="1" applyFont="1" applyFill="1" applyBorder="1" applyAlignment="1" applyProtection="1">
      <alignment horizontal="right"/>
    </xf>
    <xf numFmtId="41" fontId="9" fillId="2" borderId="0" xfId="1" applyNumberFormat="1" applyFont="1" applyFill="1" applyBorder="1" applyProtection="1"/>
    <xf numFmtId="41" fontId="8" fillId="2" borderId="0" xfId="1" applyNumberFormat="1" applyFont="1" applyFill="1" applyBorder="1" applyProtection="1"/>
    <xf numFmtId="37" fontId="9" fillId="2" borderId="0" xfId="5" applyNumberFormat="1" applyFont="1" applyFill="1" applyBorder="1" applyAlignment="1">
      <alignment horizontal="left"/>
    </xf>
    <xf numFmtId="167" fontId="8" fillId="2" borderId="0" xfId="1" applyNumberFormat="1" applyFont="1" applyFill="1" applyBorder="1" applyAlignment="1">
      <alignment horizontal="right" vertical="top"/>
    </xf>
    <xf numFmtId="37" fontId="9" fillId="2" borderId="0" xfId="5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horizontal="right" vertical="top"/>
    </xf>
    <xf numFmtId="164" fontId="8" fillId="3" borderId="0" xfId="0" applyFont="1" applyFill="1" applyAlignment="1"/>
    <xf numFmtId="167" fontId="8" fillId="2" borderId="6" xfId="1" applyNumberFormat="1" applyFont="1" applyFill="1" applyBorder="1" applyAlignment="1">
      <alignment horizontal="right" vertical="top"/>
    </xf>
    <xf numFmtId="167" fontId="9" fillId="2" borderId="6" xfId="1" applyNumberFormat="1" applyFont="1" applyFill="1" applyBorder="1" applyAlignment="1">
      <alignment horizontal="right" vertical="top"/>
    </xf>
    <xf numFmtId="166" fontId="8" fillId="2" borderId="3" xfId="2" applyNumberFormat="1" applyFont="1" applyFill="1" applyBorder="1" applyProtection="1"/>
    <xf numFmtId="166" fontId="9" fillId="2" borderId="3" xfId="2" applyNumberFormat="1" applyFont="1" applyFill="1" applyBorder="1" applyProtection="1"/>
    <xf numFmtId="172" fontId="8" fillId="2" borderId="0" xfId="2" applyNumberFormat="1" applyFont="1" applyFill="1" applyBorder="1" applyProtection="1"/>
    <xf numFmtId="172" fontId="9" fillId="2" borderId="0" xfId="2" applyNumberFormat="1" applyFont="1" applyFill="1" applyBorder="1" applyProtection="1"/>
    <xf numFmtId="5" fontId="9" fillId="2" borderId="0" xfId="0" applyNumberFormat="1" applyFont="1" applyFill="1" applyAlignment="1" applyProtection="1">
      <alignment horizontal="right"/>
    </xf>
    <xf numFmtId="5" fontId="9" fillId="2" borderId="0" xfId="0" applyNumberFormat="1" applyFont="1" applyFill="1" applyAlignment="1" applyProtection="1">
      <alignment horizontal="left"/>
    </xf>
    <xf numFmtId="41" fontId="8" fillId="2" borderId="0" xfId="0" applyNumberFormat="1" applyFont="1" applyFill="1" applyAlignment="1" applyProtection="1">
      <alignment horizontal="righ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left"/>
    </xf>
    <xf numFmtId="168" fontId="9" fillId="2" borderId="0" xfId="1" applyNumberFormat="1" applyFont="1" applyFill="1" applyAlignment="1">
      <alignment horizontal="right"/>
    </xf>
    <xf numFmtId="173" fontId="9" fillId="2" borderId="0" xfId="0" applyNumberFormat="1" applyFont="1" applyFill="1" applyAlignment="1" applyProtection="1">
      <alignment horizontal="right"/>
    </xf>
    <xf numFmtId="173" fontId="9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 indent="1"/>
    </xf>
    <xf numFmtId="164" fontId="9" fillId="2" borderId="0" xfId="5" applyFont="1" applyFill="1" applyAlignment="1">
      <alignment horizontal="left"/>
    </xf>
    <xf numFmtId="164" fontId="9" fillId="2" borderId="0" xfId="5" applyFont="1" applyFill="1" applyAlignment="1">
      <alignment horizontal="right"/>
    </xf>
    <xf numFmtId="165" fontId="8" fillId="2" borderId="0" xfId="9" applyNumberFormat="1" applyFont="1" applyFill="1" applyAlignment="1" applyProtection="1">
      <alignment horizontal="left"/>
    </xf>
    <xf numFmtId="41" fontId="8" fillId="2" borderId="0" xfId="9" applyNumberFormat="1" applyFont="1" applyFill="1" applyBorder="1" applyAlignment="1" applyProtection="1">
      <alignment horizontal="center"/>
    </xf>
    <xf numFmtId="165" fontId="9" fillId="2" borderId="0" xfId="9" applyNumberFormat="1" applyFont="1" applyFill="1" applyProtection="1"/>
    <xf numFmtId="165" fontId="9" fillId="2" borderId="0" xfId="9" applyNumberFormat="1" applyFont="1" applyFill="1" applyAlignment="1" applyProtection="1">
      <alignment horizontal="center"/>
    </xf>
    <xf numFmtId="165" fontId="8" fillId="2" borderId="0" xfId="9" applyNumberFormat="1" applyFont="1" applyFill="1" applyBorder="1" applyProtection="1"/>
    <xf numFmtId="16" fontId="9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8" fillId="2" borderId="0" xfId="9" applyNumberFormat="1" applyFont="1" applyFill="1" applyProtection="1"/>
    <xf numFmtId="171" fontId="9" fillId="2" borderId="0" xfId="9" quotePrefix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/>
    </xf>
    <xf numFmtId="171" fontId="9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166" fontId="9" fillId="2" borderId="0" xfId="2" applyNumberFormat="1" applyFont="1" applyFill="1" applyProtection="1"/>
    <xf numFmtId="41" fontId="8" fillId="2" borderId="0" xfId="1" applyNumberFormat="1" applyFont="1" applyFill="1" applyProtection="1"/>
    <xf numFmtId="41" fontId="9" fillId="2" borderId="0" xfId="1" applyNumberFormat="1" applyFont="1" applyFill="1" applyProtection="1"/>
    <xf numFmtId="41" fontId="8" fillId="2" borderId="2" xfId="1" applyNumberFormat="1" applyFont="1" applyFill="1" applyBorder="1" applyProtection="1"/>
    <xf numFmtId="41" fontId="9" fillId="2" borderId="2" xfId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 indent="1"/>
    </xf>
    <xf numFmtId="167" fontId="8" fillId="2" borderId="0" xfId="1" applyNumberFormat="1" applyFont="1" applyFill="1" applyProtection="1"/>
    <xf numFmtId="171" fontId="8" fillId="2" borderId="0" xfId="9" applyNumberFormat="1" applyFont="1" applyFill="1" applyProtection="1"/>
    <xf numFmtId="171" fontId="9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42" fontId="8" fillId="2" borderId="0" xfId="2" applyNumberFormat="1" applyFont="1" applyFill="1" applyBorder="1" applyAlignment="1" applyProtection="1">
      <alignment horizontal="center"/>
    </xf>
    <xf numFmtId="5" fontId="8" fillId="2" borderId="0" xfId="9" applyNumberFormat="1" applyFont="1" applyFill="1" applyProtection="1"/>
    <xf numFmtId="5" fontId="9" fillId="2" borderId="0" xfId="9" applyNumberFormat="1" applyFont="1" applyFill="1" applyProtection="1"/>
    <xf numFmtId="41" fontId="9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71" fontId="9" fillId="2" borderId="0" xfId="9" applyNumberFormat="1" applyFont="1" applyFill="1"/>
    <xf numFmtId="0" fontId="9" fillId="2" borderId="0" xfId="10" applyFont="1" applyFill="1"/>
    <xf numFmtId="165" fontId="8" fillId="3" borderId="0" xfId="9" applyNumberFormat="1" applyFont="1" applyFill="1" applyAlignment="1" applyProtection="1">
      <alignment horizontal="left"/>
    </xf>
    <xf numFmtId="165" fontId="9" fillId="3" borderId="0" xfId="9" applyNumberFormat="1" applyFont="1" applyFill="1" applyProtection="1"/>
    <xf numFmtId="164" fontId="9" fillId="3" borderId="0" xfId="11" applyFont="1" applyFill="1"/>
    <xf numFmtId="164" fontId="9" fillId="3" borderId="0" xfId="9" applyFont="1" applyFill="1"/>
    <xf numFmtId="165" fontId="11" fillId="3" borderId="0" xfId="9" applyNumberFormat="1" applyFont="1" applyFill="1" applyProtection="1"/>
    <xf numFmtId="165" fontId="8" fillId="3" borderId="0" xfId="9" applyNumberFormat="1" applyFont="1" applyFill="1" applyProtection="1"/>
    <xf numFmtId="166" fontId="8" fillId="3" borderId="0" xfId="9" applyNumberFormat="1" applyFont="1" applyFill="1" applyProtection="1"/>
    <xf numFmtId="37" fontId="9" fillId="3" borderId="0" xfId="9" applyNumberFormat="1" applyFont="1" applyFill="1" applyProtection="1"/>
    <xf numFmtId="166" fontId="9" fillId="3" borderId="0" xfId="9" applyNumberFormat="1" applyFont="1" applyFill="1" applyProtection="1"/>
    <xf numFmtId="165" fontId="9" fillId="3" borderId="0" xfId="9" applyNumberFormat="1" applyFont="1" applyFill="1" applyAlignment="1" applyProtection="1">
      <alignment horizontal="left"/>
    </xf>
    <xf numFmtId="42" fontId="8" fillId="2" borderId="0" xfId="2" applyNumberFormat="1" applyFont="1" applyFill="1" applyProtection="1"/>
    <xf numFmtId="42" fontId="9" fillId="3" borderId="0" xfId="2" applyNumberFormat="1" applyFont="1" applyFill="1" applyProtection="1"/>
    <xf numFmtId="5" fontId="9" fillId="3" borderId="0" xfId="9" applyNumberFormat="1" applyFont="1" applyFill="1" applyProtection="1"/>
    <xf numFmtId="165" fontId="9" fillId="3" borderId="0" xfId="12" applyNumberFormat="1" applyFont="1" applyFill="1" applyAlignment="1" applyProtection="1">
      <alignment horizontal="left" indent="1"/>
    </xf>
    <xf numFmtId="41" fontId="9" fillId="3" borderId="0" xfId="1" applyNumberFormat="1" applyFont="1" applyFill="1" applyProtection="1"/>
    <xf numFmtId="165" fontId="9" fillId="3" borderId="0" xfId="9" applyNumberFormat="1" applyFont="1" applyFill="1" applyAlignment="1" applyProtection="1">
      <alignment horizontal="left" indent="1"/>
    </xf>
    <xf numFmtId="165" fontId="9" fillId="3" borderId="0" xfId="9" applyNumberFormat="1" applyFont="1" applyFill="1" applyAlignment="1" applyProtection="1">
      <alignment wrapText="1"/>
    </xf>
    <xf numFmtId="41" fontId="8" fillId="2" borderId="2" xfId="1" applyNumberFormat="1" applyFont="1" applyFill="1" applyBorder="1"/>
    <xf numFmtId="41" fontId="9" fillId="3" borderId="0" xfId="1" applyNumberFormat="1" applyFont="1" applyFill="1"/>
    <xf numFmtId="41" fontId="8" fillId="2" borderId="0" xfId="1" applyNumberFormat="1" applyFont="1" applyFill="1"/>
    <xf numFmtId="41" fontId="9" fillId="3" borderId="0" xfId="1" applyNumberFormat="1" applyFont="1" applyFill="1" applyBorder="1" applyProtection="1"/>
    <xf numFmtId="0" fontId="9" fillId="3" borderId="0" xfId="10" applyFont="1" applyFill="1" applyAlignment="1">
      <alignment horizontal="left"/>
    </xf>
    <xf numFmtId="41" fontId="8" fillId="2" borderId="7" xfId="1" applyNumberFormat="1" applyFont="1" applyFill="1" applyBorder="1" applyProtection="1"/>
    <xf numFmtId="41" fontId="9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0" fontId="9" fillId="2" borderId="0" xfId="10" applyFont="1" applyFill="1" applyAlignment="1">
      <alignment horizontal="centerContinuous"/>
    </xf>
    <xf numFmtId="0" fontId="8" fillId="2" borderId="0" xfId="10" applyFont="1" applyFill="1" applyAlignment="1">
      <alignment horizontal="centerContinuous"/>
    </xf>
    <xf numFmtId="174" fontId="8" fillId="2" borderId="0" xfId="10" applyNumberFormat="1" applyFont="1" applyFill="1" applyBorder="1" applyAlignment="1">
      <alignment horizontal="centerContinuous"/>
    </xf>
    <xf numFmtId="0" fontId="8" fillId="2" borderId="0" xfId="10" applyFont="1" applyFill="1" applyBorder="1" applyAlignment="1" applyProtection="1">
      <alignment horizontal="centerContinuous"/>
      <protection locked="0"/>
    </xf>
    <xf numFmtId="0" fontId="8" fillId="2" borderId="0" xfId="10" applyFont="1" applyFill="1" applyBorder="1" applyAlignment="1">
      <alignment horizontal="centerContinuous"/>
    </xf>
    <xf numFmtId="0" fontId="8" fillId="2" borderId="0" xfId="10" applyFont="1" applyFill="1"/>
    <xf numFmtId="0" fontId="8" fillId="2" borderId="0" xfId="10" applyFont="1" applyFill="1" applyBorder="1" applyAlignment="1">
      <alignment horizontal="center"/>
    </xf>
    <xf numFmtId="0" fontId="8" fillId="2" borderId="0" xfId="10" applyFont="1" applyFill="1" applyBorder="1"/>
    <xf numFmtId="0" fontId="8" fillId="2" borderId="0" xfId="10" applyFont="1" applyFill="1" applyAlignment="1">
      <alignment horizontal="center"/>
    </xf>
    <xf numFmtId="0" fontId="8" fillId="2" borderId="0" xfId="10" quotePrefix="1" applyFont="1" applyFill="1"/>
    <xf numFmtId="0" fontId="8" fillId="2" borderId="1" xfId="10" applyFont="1" applyFill="1" applyBorder="1" applyAlignment="1">
      <alignment horizontal="center"/>
    </xf>
    <xf numFmtId="0" fontId="8" fillId="2" borderId="8" xfId="10" applyFont="1" applyFill="1" applyBorder="1"/>
    <xf numFmtId="166" fontId="8" fillId="2" borderId="0" xfId="2" applyNumberFormat="1" applyFont="1" applyFill="1" applyAlignment="1" applyProtection="1">
      <protection locked="0"/>
    </xf>
    <xf numFmtId="41" fontId="8" fillId="2" borderId="0" xfId="10" applyNumberFormat="1" applyFont="1" applyFill="1" applyProtection="1"/>
    <xf numFmtId="41" fontId="8" fillId="2" borderId="0" xfId="10" applyNumberFormat="1" applyFont="1" applyFill="1" applyProtection="1">
      <protection locked="0"/>
    </xf>
    <xf numFmtId="167" fontId="8" fillId="2" borderId="0" xfId="1" applyNumberFormat="1" applyFont="1" applyFill="1"/>
    <xf numFmtId="0" fontId="9" fillId="2" borderId="0" xfId="10" applyFont="1" applyFill="1" applyAlignment="1">
      <alignment horizontal="left"/>
    </xf>
    <xf numFmtId="41" fontId="9" fillId="2" borderId="0" xfId="10" applyNumberFormat="1" applyFont="1" applyFill="1" applyProtection="1">
      <protection locked="0"/>
    </xf>
    <xf numFmtId="37" fontId="9" fillId="2" borderId="0" xfId="10" applyNumberFormat="1" applyFont="1" applyFill="1" applyProtection="1">
      <protection locked="0"/>
    </xf>
    <xf numFmtId="41" fontId="9" fillId="2" borderId="0" xfId="10" applyNumberFormat="1" applyFont="1" applyFill="1" applyProtection="1"/>
    <xf numFmtId="0" fontId="9" fillId="2" borderId="0" xfId="10" applyFont="1" applyFill="1" applyProtection="1">
      <protection locked="0"/>
    </xf>
    <xf numFmtId="37" fontId="9" fillId="2" borderId="0" xfId="10" applyNumberFormat="1" applyFont="1" applyFill="1" applyBorder="1" applyProtection="1"/>
    <xf numFmtId="0" fontId="9" fillId="2" borderId="0" xfId="10" applyFont="1" applyFill="1" applyBorder="1"/>
    <xf numFmtId="167" fontId="9" fillId="2" borderId="0" xfId="1" applyNumberFormat="1" applyFont="1" applyFill="1"/>
    <xf numFmtId="41" fontId="9" fillId="2" borderId="0" xfId="10" applyNumberFormat="1" applyFont="1" applyFill="1" applyBorder="1" applyProtection="1"/>
    <xf numFmtId="41" fontId="8" fillId="2" borderId="0" xfId="10" applyNumberFormat="1" applyFont="1" applyFill="1" applyBorder="1" applyProtection="1"/>
    <xf numFmtId="0" fontId="8" fillId="2" borderId="2" xfId="10" applyFont="1" applyFill="1" applyBorder="1"/>
    <xf numFmtId="41" fontId="8" fillId="2" borderId="2" xfId="10" applyNumberFormat="1" applyFont="1" applyFill="1" applyBorder="1" applyProtection="1"/>
    <xf numFmtId="42" fontId="8" fillId="2" borderId="0" xfId="2" applyNumberFormat="1" applyFont="1" applyFill="1" applyBorder="1" applyProtection="1"/>
    <xf numFmtId="0" fontId="8" fillId="2" borderId="0" xfId="10" applyFont="1" applyFill="1" applyAlignment="1" applyProtection="1">
      <alignment horizontal="left"/>
      <protection locked="0"/>
    </xf>
    <xf numFmtId="5" fontId="8" fillId="2" borderId="3" xfId="10" applyNumberFormat="1" applyFont="1" applyFill="1" applyBorder="1" applyProtection="1"/>
    <xf numFmtId="5" fontId="8" fillId="2" borderId="0" xfId="10" applyNumberFormat="1" applyFont="1" applyFill="1" applyProtection="1"/>
    <xf numFmtId="175" fontId="8" fillId="2" borderId="3" xfId="10" applyNumberFormat="1" applyFont="1" applyFill="1" applyBorder="1" applyProtection="1"/>
    <xf numFmtId="175" fontId="8" fillId="2" borderId="0" xfId="10" applyNumberFormat="1" applyFont="1" applyFill="1" applyBorder="1" applyProtection="1"/>
    <xf numFmtId="164" fontId="9" fillId="2" borderId="0" xfId="4" applyFont="1" applyFill="1" applyAlignment="1">
      <alignment vertical="top"/>
    </xf>
    <xf numFmtId="0" fontId="9" fillId="2" borderId="0" xfId="10" applyFont="1" applyFill="1" applyAlignment="1"/>
    <xf numFmtId="164" fontId="9" fillId="2" borderId="0" xfId="0" applyFont="1" applyFill="1" applyAlignment="1"/>
    <xf numFmtId="41" fontId="9" fillId="2" borderId="0" xfId="10" applyNumberFormat="1" applyFont="1" applyFill="1"/>
    <xf numFmtId="165" fontId="14" fillId="2" borderId="0" xfId="13" applyNumberFormat="1" applyFont="1" applyFill="1" applyAlignment="1" applyProtection="1">
      <alignment horizontal="left"/>
    </xf>
    <xf numFmtId="165" fontId="16" fillId="2" borderId="0" xfId="13" applyNumberFormat="1" applyFont="1" applyFill="1" applyProtection="1"/>
    <xf numFmtId="165" fontId="16" fillId="2" borderId="0" xfId="13" applyNumberFormat="1" applyFont="1" applyFill="1" applyBorder="1" applyProtection="1"/>
    <xf numFmtId="164" fontId="16" fillId="2" borderId="0" xfId="13" applyFont="1" applyFill="1"/>
    <xf numFmtId="165" fontId="14" fillId="2" borderId="0" xfId="13" applyNumberFormat="1" applyFont="1" applyFill="1" applyProtection="1"/>
    <xf numFmtId="164" fontId="16" fillId="2" borderId="0" xfId="13" applyFont="1" applyFill="1" applyBorder="1"/>
    <xf numFmtId="165" fontId="14" fillId="2" borderId="0" xfId="9" applyNumberFormat="1" applyFont="1" applyFill="1" applyAlignment="1" applyProtection="1">
      <alignment horizontal="left"/>
    </xf>
    <xf numFmtId="164" fontId="16" fillId="2" borderId="0" xfId="0" applyFont="1" applyFill="1" applyAlignment="1">
      <alignment horizontal="centerContinuous"/>
    </xf>
    <xf numFmtId="164" fontId="14" fillId="2" borderId="0" xfId="0" applyFont="1" applyFill="1" applyAlignment="1">
      <alignment horizontal="centerContinuous"/>
    </xf>
    <xf numFmtId="164" fontId="14" fillId="2" borderId="0" xfId="0" applyFont="1" applyFill="1" applyBorder="1" applyAlignment="1">
      <alignment horizontal="centerContinuous"/>
    </xf>
    <xf numFmtId="165" fontId="14" fillId="2" borderId="0" xfId="0" applyNumberFormat="1" applyFont="1" applyFill="1" applyAlignment="1" applyProtection="1">
      <alignment horizontal="left"/>
    </xf>
    <xf numFmtId="164" fontId="16" fillId="2" borderId="0" xfId="14" applyFont="1" applyFill="1"/>
    <xf numFmtId="164" fontId="14" fillId="2" borderId="0" xfId="15" quotePrefix="1" applyFont="1" applyFill="1" applyBorder="1" applyAlignment="1">
      <alignment horizontal="center"/>
    </xf>
    <xf numFmtId="164" fontId="16" fillId="2" borderId="0" xfId="14" applyFont="1" applyFill="1" applyBorder="1" applyAlignment="1">
      <alignment horizontal="centerContinuous"/>
    </xf>
    <xf numFmtId="164" fontId="16" fillId="2" borderId="0" xfId="15" quotePrefix="1" applyFont="1" applyFill="1" applyBorder="1" applyAlignment="1">
      <alignment horizontal="center"/>
    </xf>
    <xf numFmtId="164" fontId="16" fillId="2" borderId="0" xfId="0" applyFont="1" applyFill="1" applyBorder="1"/>
    <xf numFmtId="164" fontId="14" fillId="2" borderId="1" xfId="15" quotePrefix="1" applyFont="1" applyFill="1" applyBorder="1" applyAlignment="1">
      <alignment horizontal="center" wrapText="1"/>
    </xf>
    <xf numFmtId="164" fontId="16" fillId="2" borderId="0" xfId="0" applyFont="1" applyFill="1" applyBorder="1" applyAlignment="1">
      <alignment horizontal="center"/>
    </xf>
    <xf numFmtId="164" fontId="16" fillId="2" borderId="0" xfId="0" applyFont="1" applyFill="1" applyBorder="1" applyAlignment="1">
      <alignment horizontal="left"/>
    </xf>
    <xf numFmtId="166" fontId="14" fillId="2" borderId="0" xfId="2" applyNumberFormat="1" applyFont="1" applyFill="1" applyBorder="1" applyProtection="1"/>
    <xf numFmtId="167" fontId="17" fillId="2" borderId="0" xfId="1" quotePrefix="1" applyNumberFormat="1" applyFont="1" applyFill="1" applyBorder="1" applyAlignment="1"/>
    <xf numFmtId="167" fontId="14" fillId="2" borderId="0" xfId="1" applyNumberFormat="1" applyFont="1" applyFill="1" applyBorder="1" applyProtection="1"/>
    <xf numFmtId="164" fontId="16" fillId="2" borderId="0" xfId="0" applyFont="1" applyFill="1" applyAlignment="1">
      <alignment horizontal="left"/>
    </xf>
    <xf numFmtId="167" fontId="14" fillId="2" borderId="0" xfId="1" applyNumberFormat="1" applyFont="1" applyFill="1" applyProtection="1"/>
    <xf numFmtId="167" fontId="14" fillId="2" borderId="0" xfId="1" applyNumberFormat="1" applyFont="1" applyFill="1" applyBorder="1" applyAlignment="1">
      <alignment horizontal="left"/>
    </xf>
    <xf numFmtId="164" fontId="14" fillId="2" borderId="0" xfId="0" applyFont="1" applyFill="1" applyAlignment="1">
      <alignment horizontal="left"/>
    </xf>
    <xf numFmtId="166" fontId="14" fillId="2" borderId="4" xfId="2" applyNumberFormat="1" applyFont="1" applyFill="1" applyBorder="1" applyProtection="1"/>
    <xf numFmtId="164" fontId="14" fillId="2" borderId="0" xfId="0" applyFont="1" applyFill="1" applyBorder="1" applyAlignment="1">
      <alignment horizontal="left"/>
    </xf>
    <xf numFmtId="164" fontId="16" fillId="2" borderId="0" xfId="15" applyFont="1" applyFill="1"/>
    <xf numFmtId="165" fontId="18" fillId="2" borderId="0" xfId="13" applyNumberFormat="1" applyFont="1" applyFill="1" applyBorder="1" applyAlignment="1" applyProtection="1">
      <alignment horizontal="center" vertical="center"/>
    </xf>
    <xf numFmtId="0" fontId="14" fillId="2" borderId="0" xfId="6" applyFont="1" applyFill="1" applyBorder="1" applyAlignment="1" applyProtection="1">
      <protection locked="0"/>
    </xf>
    <xf numFmtId="165" fontId="18" fillId="2" borderId="0" xfId="13" quotePrefix="1" applyNumberFormat="1" applyFont="1" applyFill="1" applyBorder="1" applyAlignment="1" applyProtection="1">
      <alignment horizontal="right" vertical="center"/>
    </xf>
    <xf numFmtId="165" fontId="16" fillId="2" borderId="0" xfId="13" applyNumberFormat="1" applyFont="1" applyFill="1" applyAlignment="1" applyProtection="1">
      <alignment horizontal="left"/>
    </xf>
    <xf numFmtId="41" fontId="16" fillId="2" borderId="0" xfId="1" applyNumberFormat="1" applyFont="1" applyFill="1" applyAlignment="1">
      <alignment horizontal="right"/>
    </xf>
    <xf numFmtId="41" fontId="14" fillId="2" borderId="0" xfId="1" applyNumberFormat="1" applyFont="1" applyFill="1" applyBorder="1" applyAlignment="1"/>
    <xf numFmtId="164" fontId="9" fillId="2" borderId="0" xfId="5" quotePrefix="1" applyFont="1" applyFill="1" applyBorder="1" applyAlignment="1">
      <alignment horizontal="left"/>
    </xf>
    <xf numFmtId="39" fontId="9" fillId="3" borderId="0" xfId="5" applyNumberFormat="1" applyFont="1" applyFill="1"/>
    <xf numFmtId="165" fontId="8" fillId="2" borderId="1" xfId="9" quotePrefix="1" applyNumberFormat="1" applyFont="1" applyFill="1" applyBorder="1" applyAlignment="1" applyProtection="1">
      <alignment horizontal="center" vertical="center" wrapText="1"/>
    </xf>
    <xf numFmtId="165" fontId="8" fillId="2" borderId="1" xfId="9" applyNumberFormat="1" applyFont="1" applyFill="1" applyBorder="1" applyAlignment="1" applyProtection="1">
      <alignment horizontal="center" vertical="center" wrapText="1"/>
    </xf>
    <xf numFmtId="169" fontId="9" fillId="2" borderId="0" xfId="3" applyNumberFormat="1" applyFont="1" applyFill="1"/>
    <xf numFmtId="44" fontId="4" fillId="2" borderId="3" xfId="2" applyFont="1" applyFill="1" applyBorder="1" applyProtection="1"/>
    <xf numFmtId="7" fontId="4" fillId="2" borderId="0" xfId="0" applyNumberFormat="1" applyFont="1" applyFill="1" applyBorder="1" applyProtection="1"/>
    <xf numFmtId="44" fontId="5" fillId="2" borderId="3" xfId="2" applyFont="1" applyFill="1" applyBorder="1" applyProtection="1"/>
    <xf numFmtId="165" fontId="16" fillId="2" borderId="0" xfId="13" applyNumberFormat="1" applyFont="1" applyFill="1" applyAlignment="1" applyProtection="1"/>
    <xf numFmtId="164" fontId="16" fillId="2" borderId="0" xfId="13" applyFont="1" applyFill="1" applyAlignment="1"/>
    <xf numFmtId="164" fontId="14" fillId="2" borderId="0" xfId="0" applyFont="1" applyFill="1" applyAlignment="1"/>
    <xf numFmtId="164" fontId="16" fillId="2" borderId="0" xfId="14" applyFont="1" applyFill="1" applyBorder="1" applyAlignment="1"/>
    <xf numFmtId="164" fontId="16" fillId="2" borderId="0" xfId="0" applyFont="1" applyFill="1" applyBorder="1" applyAlignment="1"/>
    <xf numFmtId="167" fontId="14" fillId="2" borderId="0" xfId="1" applyNumberFormat="1" applyFont="1" applyFill="1" applyAlignment="1"/>
    <xf numFmtId="164" fontId="14" fillId="2" borderId="0" xfId="0" applyFont="1" applyFill="1" applyBorder="1" applyAlignment="1"/>
    <xf numFmtId="49" fontId="14" fillId="2" borderId="0" xfId="13" applyNumberFormat="1" applyFont="1" applyFill="1" applyBorder="1" applyAlignment="1" applyProtection="1"/>
    <xf numFmtId="41" fontId="16" fillId="2" borderId="0" xfId="1" applyNumberFormat="1" applyFont="1" applyFill="1" applyBorder="1" applyAlignment="1"/>
    <xf numFmtId="41" fontId="16" fillId="2" borderId="0" xfId="1" applyNumberFormat="1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167" fontId="8" fillId="0" borderId="2" xfId="1" applyNumberFormat="1" applyFont="1" applyFill="1" applyBorder="1" applyProtection="1"/>
    <xf numFmtId="167" fontId="8" fillId="0" borderId="0" xfId="1" applyNumberFormat="1" applyFont="1" applyFill="1" applyBorder="1" applyProtection="1"/>
    <xf numFmtId="41" fontId="14" fillId="2" borderId="0" xfId="1" applyNumberFormat="1" applyFont="1" applyFill="1" applyAlignment="1">
      <alignment horizontal="right"/>
    </xf>
    <xf numFmtId="166" fontId="16" fillId="2" borderId="0" xfId="2" applyNumberFormat="1" applyFont="1" applyFill="1" applyBorder="1" applyProtection="1"/>
    <xf numFmtId="167" fontId="16" fillId="2" borderId="0" xfId="1" applyNumberFormat="1" applyFont="1" applyFill="1" applyBorder="1" applyProtection="1"/>
    <xf numFmtId="167" fontId="16" fillId="2" borderId="0" xfId="1" applyNumberFormat="1" applyFont="1" applyFill="1" applyProtection="1"/>
    <xf numFmtId="166" fontId="16" fillId="2" borderId="4" xfId="2" applyNumberFormat="1" applyFont="1" applyFill="1" applyBorder="1" applyProtection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43" fontId="5" fillId="2" borderId="2" xfId="1" applyFont="1" applyFill="1" applyBorder="1" applyProtection="1"/>
    <xf numFmtId="37" fontId="4" fillId="2" borderId="0" xfId="0" applyNumberFormat="1" applyFont="1" applyFill="1"/>
    <xf numFmtId="164" fontId="9" fillId="2" borderId="0" xfId="0" applyFont="1" applyFill="1" applyBorder="1"/>
    <xf numFmtId="41" fontId="9" fillId="2" borderId="2" xfId="1" applyNumberFormat="1" applyFont="1" applyFill="1" applyBorder="1" applyAlignment="1" applyProtection="1">
      <alignment horizontal="right"/>
    </xf>
    <xf numFmtId="41" fontId="9" fillId="2" borderId="2" xfId="1" applyNumberFormat="1" applyFont="1" applyFill="1" applyBorder="1"/>
    <xf numFmtId="41" fontId="9" fillId="2" borderId="0" xfId="1" applyNumberFormat="1" applyFont="1" applyFill="1"/>
    <xf numFmtId="42" fontId="9" fillId="2" borderId="3" xfId="2" applyNumberFormat="1" applyFont="1" applyFill="1" applyBorder="1" applyProtection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0" fontId="8" fillId="2" borderId="1" xfId="0" quotePrefix="1" applyNumberFormat="1" applyFont="1" applyFill="1" applyBorder="1" applyAlignment="1" applyProtection="1">
      <alignment horizontal="center" wrapText="1"/>
    </xf>
    <xf numFmtId="49" fontId="20" fillId="2" borderId="0" xfId="4" applyNumberFormat="1" applyFont="1" applyFill="1" applyAlignment="1" applyProtection="1">
      <alignment horizontal="center"/>
    </xf>
    <xf numFmtId="164" fontId="9" fillId="2" borderId="0" xfId="5" applyFont="1" applyFill="1" applyAlignment="1"/>
    <xf numFmtId="167" fontId="8" fillId="2" borderId="6" xfId="1" applyNumberFormat="1" applyFont="1" applyFill="1" applyBorder="1" applyProtection="1"/>
    <xf numFmtId="41" fontId="5" fillId="2" borderId="2" xfId="0" applyNumberFormat="1" applyFont="1" applyFill="1" applyBorder="1" applyProtection="1"/>
    <xf numFmtId="41" fontId="4" fillId="2" borderId="2" xfId="0" applyNumberFormat="1" applyFont="1" applyFill="1" applyBorder="1" applyProtection="1"/>
    <xf numFmtId="164" fontId="5" fillId="2" borderId="0" xfId="5" quotePrefix="1" applyFont="1" applyFill="1" applyBorder="1" applyAlignment="1">
      <alignment horizontal="left" wrapText="1"/>
    </xf>
    <xf numFmtId="164" fontId="5" fillId="2" borderId="0" xfId="5" applyFont="1" applyFill="1" applyAlignment="1">
      <alignment wrapText="1"/>
    </xf>
    <xf numFmtId="164" fontId="5" fillId="3" borderId="0" xfId="11" applyFont="1" applyFill="1" applyAlignment="1">
      <alignment wrapText="1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164" fontId="5" fillId="2" borderId="0" xfId="5" applyFont="1" applyFill="1" applyAlignment="1">
      <alignment horizontal="left"/>
    </xf>
    <xf numFmtId="49" fontId="8" fillId="2" borderId="1" xfId="0" applyNumberFormat="1" applyFont="1" applyFill="1" applyBorder="1" applyAlignment="1" applyProtection="1">
      <alignment horizontal="center"/>
    </xf>
    <xf numFmtId="0" fontId="8" fillId="2" borderId="1" xfId="6" applyFont="1" applyFill="1" applyBorder="1" applyAlignment="1" applyProtection="1">
      <alignment horizontal="center" vertical="top"/>
      <protection locked="0"/>
    </xf>
    <xf numFmtId="0" fontId="8" fillId="3" borderId="1" xfId="6" applyFont="1" applyFill="1" applyBorder="1" applyAlignment="1" applyProtection="1">
      <alignment horizontal="center" vertical="top"/>
      <protection locked="0"/>
    </xf>
    <xf numFmtId="0" fontId="14" fillId="2" borderId="1" xfId="6" applyFont="1" applyFill="1" applyBorder="1" applyAlignment="1" applyProtection="1">
      <alignment horizontal="center"/>
      <protection locked="0"/>
    </xf>
  </cellXfs>
  <cellStyles count="31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M66"/>
  <sheetViews>
    <sheetView tabSelected="1" topLeftCell="A19" zoomScale="55" zoomScaleNormal="55" zoomScaleSheetLayoutView="55" workbookViewId="0">
      <selection activeCell="C68" sqref="C68"/>
    </sheetView>
  </sheetViews>
  <sheetFormatPr defaultColWidth="7.109375" defaultRowHeight="18.75" x14ac:dyDescent="0.25"/>
  <cols>
    <col min="1" max="1" width="68" style="4" customWidth="1"/>
    <col min="2" max="2" width="3.109375" style="45" customWidth="1"/>
    <col min="3" max="3" width="17.77734375" style="4" customWidth="1"/>
    <col min="4" max="4" width="4.77734375" style="4" customWidth="1"/>
    <col min="5" max="5" width="17.77734375" style="4" customWidth="1"/>
    <col min="6" max="6" width="5.77734375" style="4" customWidth="1"/>
    <col min="7" max="7" width="17.77734375" style="4" customWidth="1"/>
    <col min="8" max="8" width="4.77734375" style="4" customWidth="1"/>
    <col min="9" max="9" width="17.77734375" style="4" customWidth="1"/>
    <col min="10" max="16384" width="7.109375" style="4"/>
  </cols>
  <sheetData>
    <row r="1" spans="1:9" ht="19.5" x14ac:dyDescent="0.3">
      <c r="A1" s="1" t="s">
        <v>0</v>
      </c>
      <c r="B1" s="2"/>
      <c r="C1" s="3"/>
      <c r="D1" s="3"/>
      <c r="E1" s="3"/>
    </row>
    <row r="2" spans="1:9" ht="22.5" x14ac:dyDescent="0.3">
      <c r="A2" s="1" t="s">
        <v>169</v>
      </c>
      <c r="B2" s="2"/>
      <c r="C2" s="6"/>
      <c r="D2" s="6"/>
      <c r="E2" s="6"/>
    </row>
    <row r="3" spans="1:9" ht="19.5" x14ac:dyDescent="0.3">
      <c r="A3" s="1" t="s">
        <v>1</v>
      </c>
      <c r="B3" s="2"/>
      <c r="C3" s="3"/>
      <c r="D3" s="3"/>
      <c r="E3" s="3"/>
    </row>
    <row r="4" spans="1:9" ht="19.5" x14ac:dyDescent="0.3">
      <c r="A4" s="1"/>
      <c r="B4" s="2"/>
      <c r="C4" s="3"/>
      <c r="D4" s="3"/>
      <c r="E4" s="3"/>
    </row>
    <row r="5" spans="1:9" ht="23.25" customHeight="1" thickBot="1" x14ac:dyDescent="0.35">
      <c r="A5" s="7"/>
      <c r="B5" s="2"/>
      <c r="C5" s="300" t="s">
        <v>115</v>
      </c>
      <c r="D5" s="300"/>
      <c r="E5" s="300"/>
      <c r="G5" s="300" t="s">
        <v>153</v>
      </c>
      <c r="H5" s="300"/>
      <c r="I5" s="300"/>
    </row>
    <row r="6" spans="1:9" ht="8.25" customHeight="1" x14ac:dyDescent="0.3">
      <c r="A6" s="7"/>
      <c r="B6" s="2"/>
      <c r="C6" s="8"/>
      <c r="D6" s="8"/>
      <c r="E6" s="8"/>
      <c r="G6" s="8"/>
      <c r="H6" s="8"/>
      <c r="I6" s="8"/>
    </row>
    <row r="7" spans="1:9" s="11" customFormat="1" ht="39.75" thickBot="1" x14ac:dyDescent="0.35">
      <c r="A7" s="7"/>
      <c r="B7" s="9"/>
      <c r="C7" s="270" t="s">
        <v>155</v>
      </c>
      <c r="D7" s="10"/>
      <c r="E7" s="270" t="s">
        <v>154</v>
      </c>
      <c r="F7" s="271"/>
      <c r="G7" s="270" t="s">
        <v>155</v>
      </c>
      <c r="H7" s="10"/>
      <c r="I7" s="270" t="s">
        <v>154</v>
      </c>
    </row>
    <row r="8" spans="1:9" ht="19.5" x14ac:dyDescent="0.3">
      <c r="A8" s="7"/>
      <c r="B8" s="2"/>
      <c r="C8" s="3"/>
      <c r="D8" s="3"/>
      <c r="E8" s="3"/>
      <c r="G8" s="3"/>
      <c r="H8" s="3"/>
      <c r="I8" s="3"/>
    </row>
    <row r="9" spans="1:9" ht="19.5" x14ac:dyDescent="0.3">
      <c r="A9" s="1" t="s">
        <v>2</v>
      </c>
      <c r="B9" s="12"/>
      <c r="C9" s="13">
        <v>12169</v>
      </c>
      <c r="D9" s="14"/>
      <c r="E9" s="15">
        <v>11551</v>
      </c>
      <c r="G9" s="13">
        <v>35911</v>
      </c>
      <c r="H9" s="14"/>
      <c r="I9" s="15">
        <v>33496</v>
      </c>
    </row>
    <row r="10" spans="1:9" ht="7.5" customHeight="1" x14ac:dyDescent="0.3">
      <c r="A10" s="16"/>
      <c r="B10" s="12"/>
      <c r="C10" s="17"/>
      <c r="D10" s="14"/>
      <c r="E10" s="18"/>
      <c r="G10" s="17"/>
      <c r="H10" s="14"/>
      <c r="I10" s="18"/>
    </row>
    <row r="11" spans="1:9" ht="19.5" x14ac:dyDescent="0.3">
      <c r="A11" s="1" t="s">
        <v>117</v>
      </c>
      <c r="B11" s="12"/>
      <c r="C11" s="19">
        <v>-10818</v>
      </c>
      <c r="D11" s="14"/>
      <c r="E11" s="20">
        <v>-10167</v>
      </c>
      <c r="G11" s="19">
        <v>-31982</v>
      </c>
      <c r="H11" s="14"/>
      <c r="I11" s="20">
        <v>-29787</v>
      </c>
    </row>
    <row r="12" spans="1:9" ht="7.5" customHeight="1" x14ac:dyDescent="0.3">
      <c r="A12" s="3"/>
      <c r="B12" s="12"/>
      <c r="C12" s="17"/>
      <c r="D12" s="18"/>
      <c r="E12" s="18"/>
      <c r="G12" s="17"/>
      <c r="H12" s="18"/>
      <c r="I12" s="18"/>
    </row>
    <row r="13" spans="1:9" ht="19.5" x14ac:dyDescent="0.3">
      <c r="A13" s="3" t="s">
        <v>143</v>
      </c>
      <c r="B13" s="12"/>
      <c r="C13" s="21">
        <f>+C9+C11</f>
        <v>1351</v>
      </c>
      <c r="D13" s="22"/>
      <c r="E13" s="23">
        <f>E9+E11</f>
        <v>1384</v>
      </c>
      <c r="G13" s="21">
        <f>+G9+G11</f>
        <v>3929</v>
      </c>
      <c r="H13" s="22"/>
      <c r="I13" s="23">
        <f>I9+I11</f>
        <v>3709</v>
      </c>
    </row>
    <row r="14" spans="1:9" ht="7.5" customHeight="1" x14ac:dyDescent="0.3">
      <c r="A14" s="3"/>
      <c r="B14" s="12"/>
      <c r="C14" s="24"/>
      <c r="D14" s="22"/>
      <c r="E14" s="22"/>
      <c r="G14" s="24"/>
      <c r="H14" s="22"/>
      <c r="I14" s="22"/>
    </row>
    <row r="15" spans="1:9" ht="19.5" x14ac:dyDescent="0.3">
      <c r="A15" s="3" t="s">
        <v>142</v>
      </c>
      <c r="B15" s="12"/>
      <c r="C15" s="19">
        <v>77</v>
      </c>
      <c r="D15" s="22"/>
      <c r="E15" s="20">
        <v>204</v>
      </c>
      <c r="G15" s="19">
        <v>133</v>
      </c>
      <c r="H15" s="22"/>
      <c r="I15" s="20">
        <v>412</v>
      </c>
    </row>
    <row r="16" spans="1:9" ht="7.5" customHeight="1" x14ac:dyDescent="0.3">
      <c r="A16" s="3" t="s">
        <v>12</v>
      </c>
      <c r="B16" s="12"/>
      <c r="C16" s="24"/>
      <c r="D16" s="22"/>
      <c r="E16" s="22"/>
      <c r="G16" s="24"/>
      <c r="H16" s="22"/>
      <c r="I16" s="22"/>
    </row>
    <row r="17" spans="1:10" ht="19.5" x14ac:dyDescent="0.3">
      <c r="A17" s="1" t="s">
        <v>144</v>
      </c>
      <c r="B17" s="12"/>
      <c r="C17" s="21">
        <f>+C13+C15</f>
        <v>1428</v>
      </c>
      <c r="D17" s="22"/>
      <c r="E17" s="23">
        <f>+E13+E15</f>
        <v>1588</v>
      </c>
      <c r="G17" s="21">
        <f>+G13+G15</f>
        <v>4062</v>
      </c>
      <c r="H17" s="22"/>
      <c r="I17" s="23">
        <f>+I13+I15</f>
        <v>4121</v>
      </c>
    </row>
    <row r="18" spans="1:10" ht="7.5" customHeight="1" x14ac:dyDescent="0.3">
      <c r="A18" s="3"/>
      <c r="B18" s="12"/>
      <c r="C18" s="21"/>
      <c r="D18" s="22"/>
      <c r="E18" s="23"/>
      <c r="G18" s="21"/>
      <c r="H18" s="22"/>
      <c r="I18" s="23"/>
    </row>
    <row r="19" spans="1:10" ht="19.5" x14ac:dyDescent="0.3">
      <c r="A19" s="16" t="s">
        <v>3</v>
      </c>
      <c r="B19" s="12"/>
      <c r="C19" s="21">
        <v>-162</v>
      </c>
      <c r="D19" s="22"/>
      <c r="E19" s="23">
        <v>-162</v>
      </c>
      <c r="G19" s="21">
        <v>-477</v>
      </c>
      <c r="H19" s="22"/>
      <c r="I19" s="23">
        <v>-492</v>
      </c>
    </row>
    <row r="20" spans="1:10" ht="7.5" customHeight="1" x14ac:dyDescent="0.3">
      <c r="A20" s="3"/>
      <c r="B20" s="12"/>
      <c r="C20" s="21"/>
      <c r="D20" s="22"/>
      <c r="E20" s="23"/>
      <c r="G20" s="21"/>
      <c r="H20" s="22"/>
      <c r="I20" s="23"/>
    </row>
    <row r="21" spans="1:10" ht="19.5" x14ac:dyDescent="0.3">
      <c r="A21" s="25" t="s">
        <v>146</v>
      </c>
      <c r="B21" s="12"/>
      <c r="C21" s="19">
        <v>-7</v>
      </c>
      <c r="D21" s="22"/>
      <c r="E21" s="294">
        <v>1</v>
      </c>
      <c r="G21" s="19">
        <v>-8</v>
      </c>
      <c r="H21" s="22"/>
      <c r="I21" s="20">
        <v>2</v>
      </c>
    </row>
    <row r="22" spans="1:10" ht="7.5" customHeight="1" x14ac:dyDescent="0.3">
      <c r="A22" s="3"/>
      <c r="B22" s="12"/>
      <c r="C22" s="21"/>
      <c r="D22" s="22"/>
      <c r="E22" s="23"/>
      <c r="G22" s="21"/>
      <c r="H22" s="22"/>
      <c r="I22" s="23"/>
    </row>
    <row r="23" spans="1:10" ht="19.5" x14ac:dyDescent="0.3">
      <c r="A23" s="16" t="s">
        <v>124</v>
      </c>
      <c r="B23" s="12"/>
      <c r="C23" s="21">
        <f>+C17+C19+C21</f>
        <v>1259</v>
      </c>
      <c r="D23" s="22"/>
      <c r="E23" s="23">
        <f>+E17+E19+E21</f>
        <v>1427</v>
      </c>
      <c r="G23" s="21">
        <f>+G17+G19+G21</f>
        <v>3577</v>
      </c>
      <c r="H23" s="22"/>
      <c r="I23" s="23">
        <f>+I17+I19+I21</f>
        <v>3631</v>
      </c>
    </row>
    <row r="24" spans="1:10" ht="7.5" customHeight="1" x14ac:dyDescent="0.3">
      <c r="A24" s="3"/>
      <c r="B24" s="12"/>
      <c r="C24" s="21"/>
      <c r="D24" s="22"/>
      <c r="E24" s="23"/>
      <c r="G24" s="21"/>
      <c r="H24" s="22"/>
      <c r="I24" s="23"/>
    </row>
    <row r="25" spans="1:10" ht="19.5" x14ac:dyDescent="0.3">
      <c r="A25" s="16" t="s">
        <v>135</v>
      </c>
      <c r="B25" s="12"/>
      <c r="C25" s="19">
        <v>-320</v>
      </c>
      <c r="D25" s="22"/>
      <c r="E25" s="20">
        <v>-338</v>
      </c>
      <c r="G25" s="19">
        <v>-933</v>
      </c>
      <c r="H25" s="22"/>
      <c r="I25" s="20">
        <v>-837</v>
      </c>
    </row>
    <row r="26" spans="1:10" ht="6.75" customHeight="1" x14ac:dyDescent="0.3">
      <c r="A26" s="16"/>
      <c r="B26" s="12"/>
      <c r="C26" s="26"/>
      <c r="D26" s="14"/>
      <c r="E26" s="27"/>
      <c r="G26" s="26"/>
      <c r="H26" s="14"/>
      <c r="I26" s="27"/>
    </row>
    <row r="27" spans="1:10" ht="19.5" x14ac:dyDescent="0.3">
      <c r="A27" s="16" t="s">
        <v>131</v>
      </c>
      <c r="B27" s="12"/>
      <c r="C27" s="26">
        <f>+C23+C25</f>
        <v>939</v>
      </c>
      <c r="D27" s="14"/>
      <c r="E27" s="27">
        <f>+E23+E25</f>
        <v>1089</v>
      </c>
      <c r="G27" s="26">
        <f>+G23+G25</f>
        <v>2644</v>
      </c>
      <c r="H27" s="14"/>
      <c r="I27" s="27">
        <f>+I23+I25</f>
        <v>2794</v>
      </c>
    </row>
    <row r="28" spans="1:10" ht="19.5" x14ac:dyDescent="0.3">
      <c r="A28" s="16" t="s">
        <v>123</v>
      </c>
      <c r="B28" s="12"/>
      <c r="C28" s="295">
        <v>0</v>
      </c>
      <c r="D28" s="14"/>
      <c r="E28" s="20">
        <v>1306</v>
      </c>
      <c r="G28" s="295">
        <v>0</v>
      </c>
      <c r="H28" s="14"/>
      <c r="I28" s="20">
        <v>1520</v>
      </c>
    </row>
    <row r="29" spans="1:10" ht="6.75" customHeight="1" x14ac:dyDescent="0.3">
      <c r="A29" s="16"/>
      <c r="B29" s="12"/>
      <c r="C29" s="26"/>
      <c r="D29" s="14"/>
      <c r="E29" s="27"/>
      <c r="G29" s="26"/>
      <c r="H29" s="14"/>
      <c r="I29" s="27"/>
    </row>
    <row r="30" spans="1:10" ht="20.25" thickBot="1" x14ac:dyDescent="0.35">
      <c r="A30" s="7" t="s">
        <v>58</v>
      </c>
      <c r="B30" s="12"/>
      <c r="C30" s="28">
        <f>+C23+C25</f>
        <v>939</v>
      </c>
      <c r="D30" s="18"/>
      <c r="E30" s="29">
        <f>+E27+E28</f>
        <v>2395</v>
      </c>
      <c r="G30" s="28">
        <f>+G23+G25</f>
        <v>2644</v>
      </c>
      <c r="H30" s="18"/>
      <c r="I30" s="29">
        <f>+I27+I28</f>
        <v>4314</v>
      </c>
    </row>
    <row r="31" spans="1:10" ht="7.5" customHeight="1" thickTop="1" x14ac:dyDescent="0.3">
      <c r="A31" s="3"/>
      <c r="B31" s="12"/>
      <c r="C31" s="17"/>
      <c r="D31" s="18"/>
      <c r="E31" s="18"/>
      <c r="G31" s="17"/>
      <c r="H31" s="18"/>
      <c r="I31" s="18"/>
    </row>
    <row r="32" spans="1:10" ht="20.25" thickBot="1" x14ac:dyDescent="0.35">
      <c r="A32" s="16" t="s">
        <v>4</v>
      </c>
      <c r="B32" s="12"/>
      <c r="C32" s="30">
        <v>25.4</v>
      </c>
      <c r="D32" s="31" t="s">
        <v>5</v>
      </c>
      <c r="E32" s="32">
        <v>23.7</v>
      </c>
      <c r="F32" s="4" t="s">
        <v>5</v>
      </c>
      <c r="G32" s="30">
        <v>26.1</v>
      </c>
      <c r="H32" s="31" t="s">
        <v>5</v>
      </c>
      <c r="I32" s="32">
        <v>23.1</v>
      </c>
      <c r="J32" s="4" t="s">
        <v>5</v>
      </c>
    </row>
    <row r="33" spans="1:13" ht="20.25" thickTop="1" x14ac:dyDescent="0.3">
      <c r="A33" s="3"/>
      <c r="B33" s="12"/>
      <c r="C33" s="33"/>
      <c r="D33" s="34"/>
      <c r="E33" s="34"/>
      <c r="G33" s="33"/>
      <c r="H33" s="34"/>
      <c r="I33" s="34"/>
    </row>
    <row r="34" spans="1:13" ht="19.5" x14ac:dyDescent="0.3">
      <c r="A34" s="35" t="s">
        <v>118</v>
      </c>
      <c r="B34" s="12"/>
      <c r="C34" s="33"/>
      <c r="D34" s="34"/>
      <c r="E34" s="34"/>
      <c r="F34" s="258"/>
      <c r="G34" s="33"/>
      <c r="H34" s="34"/>
      <c r="I34" s="34"/>
    </row>
    <row r="35" spans="1:13" s="5" customFormat="1" x14ac:dyDescent="0.25">
      <c r="A35" s="36" t="s">
        <v>6</v>
      </c>
      <c r="B35" s="37"/>
      <c r="C35" s="279"/>
      <c r="D35" s="38"/>
      <c r="E35" s="279"/>
      <c r="G35" s="279"/>
      <c r="H35" s="38"/>
      <c r="I35" s="279"/>
    </row>
    <row r="36" spans="1:13" s="5" customFormat="1" ht="19.5" x14ac:dyDescent="0.3">
      <c r="A36" s="36" t="s">
        <v>121</v>
      </c>
      <c r="B36" s="37"/>
      <c r="C36" s="280">
        <v>3.27</v>
      </c>
      <c r="D36" s="38"/>
      <c r="E36" s="279">
        <v>3.64</v>
      </c>
      <c r="G36" s="280">
        <v>9.16</v>
      </c>
      <c r="H36" s="38"/>
      <c r="I36" s="279">
        <v>9.25</v>
      </c>
    </row>
    <row r="37" spans="1:13" ht="19.5" x14ac:dyDescent="0.3">
      <c r="A37" s="36" t="s">
        <v>132</v>
      </c>
      <c r="B37" s="37"/>
      <c r="C37" s="295">
        <v>0</v>
      </c>
      <c r="D37" s="38"/>
      <c r="E37" s="281">
        <v>4.38</v>
      </c>
      <c r="G37" s="295">
        <v>0</v>
      </c>
      <c r="H37" s="38"/>
      <c r="I37" s="281">
        <v>5.03</v>
      </c>
      <c r="M37" s="5"/>
    </row>
    <row r="38" spans="1:13" ht="20.25" thickBot="1" x14ac:dyDescent="0.35">
      <c r="A38" s="36" t="s">
        <v>120</v>
      </c>
      <c r="B38" s="37"/>
      <c r="C38" s="257">
        <f>+C36+C37</f>
        <v>3.27</v>
      </c>
      <c r="D38" s="38"/>
      <c r="E38" s="259">
        <f>+E36+E37</f>
        <v>8.02</v>
      </c>
      <c r="G38" s="257">
        <f>+G36+G37</f>
        <v>9.16</v>
      </c>
      <c r="H38" s="38"/>
      <c r="I38" s="259">
        <f>+I36+I37</f>
        <v>14.280000000000001</v>
      </c>
      <c r="M38" s="5"/>
    </row>
    <row r="39" spans="1:13" ht="20.25" thickTop="1" x14ac:dyDescent="0.3">
      <c r="A39" s="36"/>
      <c r="B39" s="37"/>
      <c r="C39" s="280"/>
      <c r="D39" s="38"/>
      <c r="E39" s="279"/>
      <c r="G39" s="280"/>
      <c r="H39" s="38"/>
      <c r="I39" s="279"/>
      <c r="M39" s="5"/>
    </row>
    <row r="40" spans="1:13" ht="19.5" x14ac:dyDescent="0.3">
      <c r="A40" s="36" t="s">
        <v>8</v>
      </c>
      <c r="B40" s="37"/>
      <c r="C40" s="280"/>
      <c r="D40" s="38"/>
      <c r="E40" s="279"/>
      <c r="G40" s="280"/>
      <c r="H40" s="38"/>
      <c r="I40" s="279"/>
    </row>
    <row r="41" spans="1:13" ht="19.5" x14ac:dyDescent="0.3">
      <c r="A41" s="36" t="s">
        <v>121</v>
      </c>
      <c r="B41" s="37"/>
      <c r="C41" s="280">
        <v>3.24</v>
      </c>
      <c r="D41" s="38"/>
      <c r="E41" s="279">
        <v>3.61</v>
      </c>
      <c r="G41" s="280">
        <v>9.08</v>
      </c>
      <c r="H41" s="38"/>
      <c r="I41" s="279">
        <v>9.1300000000000008</v>
      </c>
    </row>
    <row r="42" spans="1:13" ht="19.5" x14ac:dyDescent="0.3">
      <c r="A42" s="36" t="s">
        <v>132</v>
      </c>
      <c r="B42" s="37"/>
      <c r="C42" s="295">
        <v>0</v>
      </c>
      <c r="D42" s="38"/>
      <c r="E42" s="281">
        <v>4.32</v>
      </c>
      <c r="G42" s="295">
        <v>0</v>
      </c>
      <c r="H42" s="38"/>
      <c r="I42" s="281">
        <v>4.97</v>
      </c>
    </row>
    <row r="43" spans="1:13" ht="20.25" thickBot="1" x14ac:dyDescent="0.35">
      <c r="A43" s="36" t="s">
        <v>122</v>
      </c>
      <c r="B43" s="12"/>
      <c r="C43" s="257">
        <f>+C42+C41</f>
        <v>3.24</v>
      </c>
      <c r="D43" s="38"/>
      <c r="E43" s="259">
        <f>E41+E42</f>
        <v>7.93</v>
      </c>
      <c r="G43" s="257">
        <f>+G42+G41</f>
        <v>9.08</v>
      </c>
      <c r="H43" s="38"/>
      <c r="I43" s="259">
        <f>I41+I42</f>
        <v>14.100000000000001</v>
      </c>
    </row>
    <row r="44" spans="1:13" ht="20.25" thickTop="1" x14ac:dyDescent="0.3">
      <c r="A44" s="36"/>
      <c r="B44" s="12"/>
      <c r="C44" s="33"/>
      <c r="D44" s="34"/>
      <c r="E44" s="34"/>
      <c r="G44" s="33"/>
      <c r="H44" s="34"/>
      <c r="I44" s="34"/>
    </row>
    <row r="45" spans="1:13" ht="19.5" x14ac:dyDescent="0.3">
      <c r="A45" s="1" t="s">
        <v>7</v>
      </c>
      <c r="B45" s="12"/>
      <c r="C45" s="39"/>
      <c r="D45" s="34"/>
      <c r="E45" s="40"/>
      <c r="G45" s="39"/>
      <c r="H45" s="34"/>
      <c r="I45" s="40"/>
    </row>
    <row r="46" spans="1:13" ht="19.5" x14ac:dyDescent="0.3">
      <c r="A46" s="16" t="s">
        <v>6</v>
      </c>
      <c r="B46" s="12"/>
      <c r="C46" s="39">
        <v>287.10000000000002</v>
      </c>
      <c r="D46" s="34"/>
      <c r="E46" s="40">
        <v>298.5</v>
      </c>
      <c r="G46" s="39">
        <v>288.5</v>
      </c>
      <c r="H46" s="34"/>
      <c r="I46" s="40">
        <v>302</v>
      </c>
    </row>
    <row r="47" spans="1:13" ht="19.5" x14ac:dyDescent="0.3">
      <c r="A47" s="36" t="s">
        <v>8</v>
      </c>
      <c r="B47" s="3"/>
      <c r="C47" s="39">
        <v>290</v>
      </c>
      <c r="D47" s="40"/>
      <c r="E47" s="40">
        <v>302.10000000000002</v>
      </c>
      <c r="G47" s="39">
        <v>291.3</v>
      </c>
      <c r="H47" s="40"/>
      <c r="I47" s="40">
        <v>305.89999999999998</v>
      </c>
    </row>
    <row r="48" spans="1:13" ht="19.5" x14ac:dyDescent="0.3">
      <c r="A48" s="3"/>
      <c r="B48" s="41"/>
      <c r="C48" s="42"/>
      <c r="D48" s="3"/>
      <c r="E48" s="6"/>
      <c r="G48" s="42"/>
      <c r="H48" s="3"/>
      <c r="I48" s="6"/>
    </row>
    <row r="49" spans="1:9" ht="19.5" x14ac:dyDescent="0.3">
      <c r="A49" s="6" t="s">
        <v>9</v>
      </c>
      <c r="B49" s="2"/>
      <c r="C49" s="282"/>
      <c r="D49" s="6"/>
      <c r="E49" s="43"/>
      <c r="G49" s="282">
        <v>285</v>
      </c>
      <c r="H49" s="6"/>
      <c r="I49" s="43">
        <v>291</v>
      </c>
    </row>
    <row r="50" spans="1:9" ht="22.5" x14ac:dyDescent="0.3">
      <c r="A50" s="44"/>
      <c r="B50" s="2"/>
      <c r="C50" s="6"/>
      <c r="D50" s="6"/>
      <c r="E50" s="6"/>
    </row>
    <row r="51" spans="1:9" ht="19.899999999999999" customHeight="1" x14ac:dyDescent="0.25">
      <c r="A51" s="299" t="s">
        <v>158</v>
      </c>
      <c r="B51" s="299"/>
      <c r="C51" s="299"/>
      <c r="D51" s="299"/>
      <c r="E51" s="299"/>
      <c r="F51" s="299"/>
      <c r="G51" s="299"/>
      <c r="H51" s="299"/>
      <c r="I51" s="299"/>
    </row>
    <row r="52" spans="1:9" x14ac:dyDescent="0.25">
      <c r="A52" s="301" t="s">
        <v>159</v>
      </c>
      <c r="B52" s="301"/>
      <c r="C52" s="301"/>
      <c r="D52" s="301"/>
      <c r="E52" s="301"/>
      <c r="F52" s="301"/>
      <c r="G52" s="301"/>
      <c r="H52" s="301"/>
      <c r="I52" s="301"/>
    </row>
    <row r="53" spans="1:9" x14ac:dyDescent="0.25">
      <c r="A53" s="4" t="s">
        <v>160</v>
      </c>
    </row>
    <row r="54" spans="1:9" x14ac:dyDescent="0.25">
      <c r="A54" s="297" t="s">
        <v>161</v>
      </c>
    </row>
    <row r="56" spans="1:9" x14ac:dyDescent="0.25">
      <c r="A56" s="299" t="s">
        <v>162</v>
      </c>
      <c r="B56" s="299"/>
      <c r="C56" s="299"/>
      <c r="D56" s="299"/>
      <c r="E56" s="299"/>
      <c r="F56" s="299"/>
      <c r="G56" s="299"/>
      <c r="H56" s="299"/>
      <c r="I56" s="299"/>
    </row>
    <row r="57" spans="1:9" x14ac:dyDescent="0.25">
      <c r="A57" s="4" t="s">
        <v>163</v>
      </c>
    </row>
    <row r="58" spans="1:9" x14ac:dyDescent="0.25">
      <c r="A58" s="4" t="s">
        <v>164</v>
      </c>
    </row>
    <row r="59" spans="1:9" ht="21" customHeight="1" x14ac:dyDescent="0.25">
      <c r="A59" s="299"/>
      <c r="B59" s="299"/>
      <c r="C59" s="299"/>
      <c r="D59" s="299"/>
      <c r="E59" s="299"/>
      <c r="F59" s="299"/>
      <c r="G59" s="299"/>
      <c r="H59" s="299"/>
      <c r="I59" s="299"/>
    </row>
    <row r="60" spans="1:9" x14ac:dyDescent="0.25">
      <c r="A60" s="299" t="s">
        <v>168</v>
      </c>
      <c r="B60" s="299"/>
      <c r="C60" s="299"/>
      <c r="D60" s="299"/>
      <c r="E60" s="299"/>
      <c r="F60" s="299"/>
      <c r="G60" s="299"/>
      <c r="H60" s="299"/>
      <c r="I60" s="299"/>
    </row>
    <row r="61" spans="1:9" x14ac:dyDescent="0.25">
      <c r="A61" s="4" t="s">
        <v>167</v>
      </c>
    </row>
    <row r="62" spans="1:9" x14ac:dyDescent="0.25">
      <c r="A62" s="4" t="s">
        <v>166</v>
      </c>
    </row>
    <row r="63" spans="1:9" ht="18.600000000000001" customHeight="1" x14ac:dyDescent="0.25">
      <c r="A63" s="299" t="s">
        <v>165</v>
      </c>
      <c r="B63" s="299"/>
      <c r="C63" s="299"/>
      <c r="D63" s="299"/>
      <c r="E63" s="299"/>
      <c r="F63" s="299"/>
      <c r="G63" s="299"/>
      <c r="H63" s="299"/>
      <c r="I63" s="299"/>
    </row>
    <row r="66" spans="1:9" x14ac:dyDescent="0.25">
      <c r="A66" s="299"/>
      <c r="B66" s="299"/>
      <c r="C66" s="299"/>
      <c r="D66" s="299"/>
      <c r="E66" s="299"/>
      <c r="F66" s="299"/>
      <c r="G66" s="299"/>
      <c r="H66" s="299"/>
      <c r="I66" s="299"/>
    </row>
  </sheetData>
  <mergeCells count="9">
    <mergeCell ref="A66:I66"/>
    <mergeCell ref="A59:I59"/>
    <mergeCell ref="C5:E5"/>
    <mergeCell ref="A56:I56"/>
    <mergeCell ref="G5:I5"/>
    <mergeCell ref="A51:I51"/>
    <mergeCell ref="A52:I52"/>
    <mergeCell ref="A63:I63"/>
    <mergeCell ref="A60:I60"/>
  </mergeCells>
  <pageMargins left="0.75" right="0.2" top="0.25" bottom="0.35" header="0.25" footer="0.17"/>
  <pageSetup scale="50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0"/>
  <sheetViews>
    <sheetView zoomScale="55" zoomScaleNormal="55" zoomScaleSheetLayoutView="55" workbookViewId="0">
      <selection activeCell="U28" sqref="U28"/>
    </sheetView>
  </sheetViews>
  <sheetFormatPr defaultColWidth="8.88671875" defaultRowHeight="20.25" x14ac:dyDescent="0.3"/>
  <cols>
    <col min="1" max="1" width="48" style="47" customWidth="1"/>
    <col min="2" max="2" width="14.44140625" style="47" customWidth="1"/>
    <col min="3" max="3" width="13.44140625" style="47" customWidth="1"/>
    <col min="4" max="4" width="4" style="124" customWidth="1"/>
    <col min="5" max="5" width="13.44140625" style="47" customWidth="1"/>
    <col min="6" max="6" width="4" style="47" customWidth="1"/>
    <col min="7" max="7" width="2.21875" style="47" customWidth="1"/>
    <col min="8" max="8" width="7.88671875" style="125" customWidth="1"/>
    <col min="9" max="9" width="4" style="124" customWidth="1"/>
    <col min="10" max="10" width="5.44140625" style="47" customWidth="1"/>
    <col min="11" max="11" width="13.5546875" style="47" customWidth="1"/>
    <col min="12" max="12" width="4" style="47" customWidth="1"/>
    <col min="13" max="13" width="13.6640625" style="47" customWidth="1"/>
    <col min="14" max="14" width="4" style="47" customWidth="1"/>
    <col min="15" max="15" width="2.21875" style="47" customWidth="1"/>
    <col min="16" max="16" width="7.88671875" style="47" customWidth="1"/>
    <col min="17" max="17" width="4.109375" style="47" customWidth="1"/>
    <col min="18" max="21" width="8.88671875" style="47"/>
    <col min="22" max="22" width="11.77734375" style="47" bestFit="1" customWidth="1"/>
    <col min="23" max="16384" width="8.88671875" style="47"/>
  </cols>
  <sheetData>
    <row r="1" spans="1:17" x14ac:dyDescent="0.3">
      <c r="A1" s="46" t="s">
        <v>0</v>
      </c>
      <c r="C1" s="48"/>
      <c r="D1" s="49"/>
      <c r="E1" s="50"/>
      <c r="F1" s="51"/>
      <c r="G1" s="51"/>
      <c r="H1" s="52"/>
      <c r="I1" s="53"/>
    </row>
    <row r="2" spans="1:17" x14ac:dyDescent="0.3">
      <c r="A2" s="46" t="s">
        <v>10</v>
      </c>
      <c r="C2" s="48"/>
      <c r="D2" s="49"/>
      <c r="E2" s="50"/>
      <c r="F2" s="54"/>
      <c r="G2" s="54"/>
      <c r="H2" s="55"/>
      <c r="I2" s="56"/>
    </row>
    <row r="3" spans="1:17" x14ac:dyDescent="0.3">
      <c r="A3" s="46" t="s">
        <v>11</v>
      </c>
      <c r="C3" s="48"/>
      <c r="D3" s="49"/>
      <c r="E3" s="50"/>
      <c r="F3" s="54"/>
      <c r="G3" s="54"/>
      <c r="H3" s="55"/>
      <c r="I3" s="56"/>
    </row>
    <row r="4" spans="1:17" x14ac:dyDescent="0.3">
      <c r="A4" s="46"/>
      <c r="C4" s="48"/>
      <c r="D4" s="49"/>
      <c r="E4" s="50"/>
      <c r="F4" s="54"/>
      <c r="G4" s="54"/>
      <c r="H4" s="55"/>
      <c r="I4" s="56"/>
    </row>
    <row r="5" spans="1:17" ht="21" thickBot="1" x14ac:dyDescent="0.35">
      <c r="A5" s="57"/>
      <c r="C5" s="303" t="s">
        <v>116</v>
      </c>
      <c r="D5" s="303"/>
      <c r="E5" s="303"/>
      <c r="F5" s="58"/>
      <c r="G5" s="58"/>
      <c r="H5" s="59"/>
      <c r="I5" s="58"/>
      <c r="K5" s="303" t="s">
        <v>153</v>
      </c>
      <c r="L5" s="303"/>
      <c r="M5" s="303"/>
      <c r="N5" s="58"/>
      <c r="O5" s="58"/>
      <c r="P5" s="59"/>
      <c r="Q5" s="58"/>
    </row>
    <row r="6" spans="1:17" ht="49.5" customHeight="1" thickBot="1" x14ac:dyDescent="0.35">
      <c r="A6" s="60" t="s">
        <v>12</v>
      </c>
      <c r="C6" s="290" t="s">
        <v>155</v>
      </c>
      <c r="D6" s="291"/>
      <c r="E6" s="290" t="s">
        <v>154</v>
      </c>
      <c r="F6" s="61"/>
      <c r="H6" s="302" t="s">
        <v>13</v>
      </c>
      <c r="I6" s="302"/>
      <c r="K6" s="290" t="s">
        <v>155</v>
      </c>
      <c r="L6" s="291"/>
      <c r="M6" s="290" t="s">
        <v>154</v>
      </c>
      <c r="N6" s="61"/>
      <c r="P6" s="302" t="s">
        <v>13</v>
      </c>
      <c r="Q6" s="302"/>
    </row>
    <row r="7" spans="1:17" ht="21.75" customHeight="1" x14ac:dyDescent="0.3">
      <c r="A7" s="62" t="s">
        <v>14</v>
      </c>
      <c r="C7" s="63"/>
      <c r="D7" s="64"/>
      <c r="E7" s="65"/>
      <c r="F7" s="51"/>
      <c r="G7" s="51"/>
      <c r="H7" s="52"/>
      <c r="I7" s="53"/>
      <c r="K7" s="63"/>
      <c r="L7" s="64"/>
      <c r="M7" s="65"/>
      <c r="N7" s="51"/>
      <c r="O7" s="51"/>
      <c r="P7" s="52"/>
      <c r="Q7" s="53"/>
    </row>
    <row r="8" spans="1:17" s="67" customFormat="1" ht="21.75" customHeight="1" x14ac:dyDescent="0.3">
      <c r="A8" s="66" t="s">
        <v>15</v>
      </c>
      <c r="C8" s="68">
        <v>4771</v>
      </c>
      <c r="D8" s="69"/>
      <c r="E8" s="70">
        <v>4188</v>
      </c>
      <c r="F8" s="71"/>
      <c r="G8" s="71"/>
      <c r="H8" s="74">
        <f t="shared" ref="H8" si="0">ROUND((C8-E8)/E8*100,0)</f>
        <v>14</v>
      </c>
      <c r="I8" s="72" t="s">
        <v>5</v>
      </c>
      <c r="K8" s="68">
        <v>14102</v>
      </c>
      <c r="L8" s="69"/>
      <c r="M8" s="70">
        <v>12362</v>
      </c>
      <c r="N8" s="71"/>
      <c r="O8" s="71"/>
      <c r="P8" s="74">
        <f t="shared" ref="P8" si="1">ROUND((K8-M8)/M8*100,0)</f>
        <v>14</v>
      </c>
      <c r="Q8" s="72" t="s">
        <v>5</v>
      </c>
    </row>
    <row r="9" spans="1:17" s="67" customFormat="1" ht="21.75" customHeight="1" x14ac:dyDescent="0.3">
      <c r="A9" s="66" t="s">
        <v>16</v>
      </c>
      <c r="C9" s="73">
        <v>1793</v>
      </c>
      <c r="D9" s="69"/>
      <c r="E9" s="74">
        <v>1737</v>
      </c>
      <c r="F9" s="71"/>
      <c r="G9" s="71"/>
      <c r="H9" s="74">
        <f>ROUND((C9-E9)/E9*100,0)</f>
        <v>3</v>
      </c>
      <c r="I9" s="72" t="s">
        <v>5</v>
      </c>
      <c r="K9" s="73">
        <v>4919</v>
      </c>
      <c r="L9" s="69"/>
      <c r="M9" s="74">
        <v>4851</v>
      </c>
      <c r="N9" s="71"/>
      <c r="O9" s="71"/>
      <c r="P9" s="74">
        <f>ROUND((K9-M9)/M9*100,0)</f>
        <v>1</v>
      </c>
      <c r="Q9" s="72" t="s">
        <v>5</v>
      </c>
    </row>
    <row r="10" spans="1:17" s="67" customFormat="1" ht="21.75" customHeight="1" x14ac:dyDescent="0.3">
      <c r="A10" s="66" t="s">
        <v>133</v>
      </c>
      <c r="C10" s="73">
        <v>3353</v>
      </c>
      <c r="D10" s="69"/>
      <c r="E10" s="74">
        <v>3346</v>
      </c>
      <c r="F10" s="71"/>
      <c r="G10" s="71"/>
      <c r="H10" s="74">
        <f t="shared" ref="H10:H12" si="2">ROUND((C10-E10)/E10*100,0)</f>
        <v>0</v>
      </c>
      <c r="I10" s="72" t="s">
        <v>5</v>
      </c>
      <c r="K10" s="73">
        <v>9864</v>
      </c>
      <c r="L10" s="69"/>
      <c r="M10" s="74">
        <v>9653</v>
      </c>
      <c r="N10" s="71"/>
      <c r="O10" s="71"/>
      <c r="P10" s="74">
        <f t="shared" ref="P10:P12" si="3">ROUND((K10-M10)/M10*100,0)</f>
        <v>2</v>
      </c>
      <c r="Q10" s="72" t="s">
        <v>5</v>
      </c>
    </row>
    <row r="11" spans="1:17" ht="21.75" customHeight="1" x14ac:dyDescent="0.3">
      <c r="A11" s="56" t="s">
        <v>17</v>
      </c>
      <c r="C11" s="75">
        <v>2252</v>
      </c>
      <c r="D11" s="76"/>
      <c r="E11" s="77">
        <v>2280</v>
      </c>
      <c r="F11" s="78"/>
      <c r="G11" s="78"/>
      <c r="H11" s="74">
        <f t="shared" si="2"/>
        <v>-1</v>
      </c>
      <c r="I11" s="72" t="s">
        <v>5</v>
      </c>
      <c r="K11" s="75">
        <v>7026</v>
      </c>
      <c r="L11" s="76"/>
      <c r="M11" s="77">
        <v>6630</v>
      </c>
      <c r="N11" s="78"/>
      <c r="O11" s="78"/>
      <c r="P11" s="74">
        <f t="shared" si="3"/>
        <v>6</v>
      </c>
      <c r="Q11" s="72" t="s">
        <v>5</v>
      </c>
    </row>
    <row r="12" spans="1:17" ht="21.75" customHeight="1" thickBot="1" x14ac:dyDescent="0.35">
      <c r="A12" s="62" t="s">
        <v>18</v>
      </c>
      <c r="C12" s="79">
        <f>SUM(C8:C11)</f>
        <v>12169</v>
      </c>
      <c r="D12" s="80"/>
      <c r="E12" s="81">
        <f>SUM(E8:E11)</f>
        <v>11551</v>
      </c>
      <c r="F12" s="78"/>
      <c r="G12" s="78"/>
      <c r="H12" s="74">
        <f t="shared" si="2"/>
        <v>5</v>
      </c>
      <c r="I12" s="72" t="s">
        <v>5</v>
      </c>
      <c r="K12" s="79">
        <f>SUM(K8:K11)</f>
        <v>35911</v>
      </c>
      <c r="L12" s="80"/>
      <c r="M12" s="81">
        <f>SUM(M8:M11)</f>
        <v>33496</v>
      </c>
      <c r="N12" s="78"/>
      <c r="O12" s="78"/>
      <c r="P12" s="74">
        <f t="shared" si="3"/>
        <v>7</v>
      </c>
      <c r="Q12" s="72" t="s">
        <v>5</v>
      </c>
    </row>
    <row r="13" spans="1:17" ht="21.75" customHeight="1" thickTop="1" x14ac:dyDescent="0.3">
      <c r="A13" s="82"/>
      <c r="C13" s="83"/>
      <c r="D13" s="76"/>
      <c r="E13" s="84"/>
      <c r="F13" s="78"/>
      <c r="G13" s="78"/>
      <c r="H13" s="85"/>
      <c r="I13" s="86"/>
      <c r="K13" s="83"/>
      <c r="L13" s="76"/>
      <c r="M13" s="84"/>
      <c r="N13" s="78"/>
      <c r="O13" s="78"/>
      <c r="P13" s="85"/>
      <c r="Q13" s="86"/>
    </row>
    <row r="14" spans="1:17" ht="21.75" customHeight="1" x14ac:dyDescent="0.3">
      <c r="A14" s="87" t="s">
        <v>19</v>
      </c>
      <c r="C14" s="83"/>
      <c r="D14" s="76"/>
      <c r="E14" s="84"/>
      <c r="F14" s="78"/>
      <c r="G14" s="78"/>
      <c r="H14" s="85"/>
      <c r="I14" s="86"/>
      <c r="K14" s="83"/>
      <c r="L14" s="76"/>
      <c r="M14" s="84"/>
      <c r="N14" s="78"/>
      <c r="O14" s="78"/>
      <c r="P14" s="85"/>
      <c r="Q14" s="86"/>
    </row>
    <row r="15" spans="1:17" s="67" customFormat="1" ht="21.75" customHeight="1" x14ac:dyDescent="0.3">
      <c r="A15" s="66" t="s">
        <v>15</v>
      </c>
      <c r="C15" s="68">
        <v>517</v>
      </c>
      <c r="D15" s="69"/>
      <c r="E15" s="70">
        <v>437</v>
      </c>
      <c r="F15" s="71"/>
      <c r="G15" s="71"/>
      <c r="H15" s="74">
        <f t="shared" ref="H15" si="4">ROUND((C15-E15)/E15*100,0)</f>
        <v>18</v>
      </c>
      <c r="I15" s="72" t="s">
        <v>5</v>
      </c>
      <c r="K15" s="68">
        <v>1503</v>
      </c>
      <c r="L15" s="69"/>
      <c r="M15" s="70">
        <v>1335</v>
      </c>
      <c r="N15" s="71"/>
      <c r="O15" s="71"/>
      <c r="P15" s="74">
        <f t="shared" ref="P15" si="5">ROUND((K15-M15)/M15*100,0)</f>
        <v>13</v>
      </c>
      <c r="Q15" s="72" t="s">
        <v>5</v>
      </c>
    </row>
    <row r="16" spans="1:17" s="67" customFormat="1" ht="21.75" customHeight="1" x14ac:dyDescent="0.3">
      <c r="A16" s="66" t="s">
        <v>16</v>
      </c>
      <c r="C16" s="73">
        <v>270</v>
      </c>
      <c r="D16" s="69"/>
      <c r="E16" s="74">
        <v>289</v>
      </c>
      <c r="F16" s="71"/>
      <c r="G16" s="71"/>
      <c r="H16" s="74">
        <f>ROUND((C16-E16)/E16*100,0)</f>
        <v>-7</v>
      </c>
      <c r="I16" s="72" t="s">
        <v>5</v>
      </c>
      <c r="K16" s="73">
        <v>757</v>
      </c>
      <c r="L16" s="69"/>
      <c r="M16" s="74">
        <v>763</v>
      </c>
      <c r="N16" s="71"/>
      <c r="O16" s="71"/>
      <c r="P16" s="74">
        <f>ROUND((K16-M16)/M16*100,0)</f>
        <v>-1</v>
      </c>
      <c r="Q16" s="72" t="s">
        <v>5</v>
      </c>
    </row>
    <row r="17" spans="1:22" s="67" customFormat="1" ht="21.75" customHeight="1" x14ac:dyDescent="0.3">
      <c r="A17" s="66" t="s">
        <v>133</v>
      </c>
      <c r="C17" s="73">
        <v>244</v>
      </c>
      <c r="D17" s="69"/>
      <c r="E17" s="74">
        <v>247</v>
      </c>
      <c r="F17" s="71"/>
      <c r="G17" s="71"/>
      <c r="H17" s="74">
        <f t="shared" ref="H17:H19" si="6">ROUND((C17-E17)/E17*100,0)</f>
        <v>-1</v>
      </c>
      <c r="I17" s="72" t="s">
        <v>5</v>
      </c>
      <c r="K17" s="73">
        <v>606</v>
      </c>
      <c r="L17" s="69"/>
      <c r="M17" s="74">
        <v>678</v>
      </c>
      <c r="N17" s="71"/>
      <c r="O17" s="71"/>
      <c r="P17" s="74">
        <f t="shared" ref="P17:P19" si="7">ROUND((K17-M17)/M17*100,0)</f>
        <v>-11</v>
      </c>
      <c r="Q17" s="72" t="s">
        <v>5</v>
      </c>
    </row>
    <row r="18" spans="1:22" ht="21.75" customHeight="1" x14ac:dyDescent="0.3">
      <c r="A18" s="56" t="s">
        <v>178</v>
      </c>
      <c r="C18" s="75">
        <v>218</v>
      </c>
      <c r="D18" s="76"/>
      <c r="E18" s="77">
        <v>450</v>
      </c>
      <c r="F18" s="78"/>
      <c r="G18" s="78"/>
      <c r="H18" s="74">
        <f t="shared" si="6"/>
        <v>-52</v>
      </c>
      <c r="I18" s="72" t="s">
        <v>5</v>
      </c>
      <c r="K18" s="75">
        <v>762</v>
      </c>
      <c r="L18" s="76"/>
      <c r="M18" s="77">
        <v>1034</v>
      </c>
      <c r="N18" s="78"/>
      <c r="O18" s="78"/>
      <c r="P18" s="74">
        <f t="shared" si="7"/>
        <v>-26</v>
      </c>
      <c r="Q18" s="72" t="s">
        <v>5</v>
      </c>
    </row>
    <row r="19" spans="1:22" ht="21.75" customHeight="1" x14ac:dyDescent="0.3">
      <c r="A19" s="62" t="s">
        <v>20</v>
      </c>
      <c r="C19" s="88">
        <f>SUM(C15:C18)</f>
        <v>1249</v>
      </c>
      <c r="D19" s="89"/>
      <c r="E19" s="90">
        <f>SUM(E15:E18)</f>
        <v>1423</v>
      </c>
      <c r="F19" s="78"/>
      <c r="G19" s="78"/>
      <c r="H19" s="74">
        <f t="shared" si="6"/>
        <v>-12</v>
      </c>
      <c r="I19" s="72" t="s">
        <v>5</v>
      </c>
      <c r="K19" s="88">
        <f>SUM(K15:K18)</f>
        <v>3628</v>
      </c>
      <c r="L19" s="89"/>
      <c r="M19" s="90">
        <f>SUM(M15:M18)</f>
        <v>3810</v>
      </c>
      <c r="N19" s="78"/>
      <c r="O19" s="78"/>
      <c r="P19" s="74">
        <f t="shared" si="7"/>
        <v>-5</v>
      </c>
      <c r="Q19" s="72" t="s">
        <v>5</v>
      </c>
    </row>
    <row r="20" spans="1:22" ht="21.75" customHeight="1" x14ac:dyDescent="0.3">
      <c r="A20" s="62" t="s">
        <v>110</v>
      </c>
      <c r="C20" s="91"/>
      <c r="D20" s="92"/>
      <c r="E20" s="93"/>
      <c r="F20" s="94"/>
      <c r="G20" s="94"/>
      <c r="H20" s="85"/>
      <c r="I20" s="72"/>
      <c r="K20" s="91"/>
      <c r="L20" s="92"/>
      <c r="M20" s="93"/>
      <c r="N20" s="94"/>
      <c r="O20" s="94"/>
      <c r="P20" s="85"/>
      <c r="Q20" s="72"/>
    </row>
    <row r="21" spans="1:22" s="98" customFormat="1" ht="21.75" customHeight="1" x14ac:dyDescent="0.3">
      <c r="A21" s="97" t="s">
        <v>21</v>
      </c>
      <c r="C21" s="73">
        <v>220</v>
      </c>
      <c r="D21" s="99"/>
      <c r="E21" s="74">
        <v>226</v>
      </c>
      <c r="F21" s="67"/>
      <c r="G21" s="91">
        <v>-622</v>
      </c>
      <c r="H21" s="100"/>
      <c r="I21" s="93"/>
      <c r="K21" s="73">
        <v>656</v>
      </c>
      <c r="L21" s="99"/>
      <c r="M21" s="74">
        <v>672</v>
      </c>
      <c r="N21" s="67"/>
      <c r="O21" s="91">
        <v>-622</v>
      </c>
      <c r="P21" s="100"/>
      <c r="Q21" s="93"/>
    </row>
    <row r="22" spans="1:22" s="98" customFormat="1" ht="24" customHeight="1" x14ac:dyDescent="0.3">
      <c r="A22" s="97" t="s">
        <v>145</v>
      </c>
      <c r="C22" s="73">
        <v>0</v>
      </c>
      <c r="D22" s="99"/>
      <c r="E22" s="74">
        <v>0</v>
      </c>
      <c r="F22" s="67"/>
      <c r="G22" s="91"/>
      <c r="H22" s="100"/>
      <c r="I22" s="93"/>
      <c r="K22" s="73">
        <v>0</v>
      </c>
      <c r="L22" s="99"/>
      <c r="M22" s="74">
        <v>-80</v>
      </c>
      <c r="N22" s="67"/>
      <c r="O22" s="91"/>
      <c r="P22" s="100"/>
      <c r="Q22" s="93"/>
    </row>
    <row r="23" spans="1:22" s="98" customFormat="1" ht="21.75" customHeight="1" x14ac:dyDescent="0.3">
      <c r="A23" s="97" t="s">
        <v>23</v>
      </c>
      <c r="C23" s="75">
        <v>-41</v>
      </c>
      <c r="D23" s="103"/>
      <c r="E23" s="77">
        <v>-61</v>
      </c>
      <c r="F23" s="47"/>
      <c r="G23" s="104">
        <v>-160</v>
      </c>
      <c r="H23" s="105"/>
      <c r="I23" s="106"/>
      <c r="K23" s="75">
        <v>-222</v>
      </c>
      <c r="L23" s="103"/>
      <c r="M23" s="77">
        <v>-281</v>
      </c>
      <c r="N23" s="47"/>
      <c r="O23" s="104">
        <v>-160</v>
      </c>
      <c r="P23" s="105"/>
      <c r="Q23" s="106"/>
    </row>
    <row r="24" spans="1:22" s="98" customFormat="1" ht="21.75" customHeight="1" x14ac:dyDescent="0.3">
      <c r="A24" s="107" t="s">
        <v>111</v>
      </c>
      <c r="C24" s="108">
        <f>SUM(C21:C23)</f>
        <v>179</v>
      </c>
      <c r="D24" s="103"/>
      <c r="E24" s="109">
        <f>SUM(E21:E23)</f>
        <v>165</v>
      </c>
      <c r="F24" s="47"/>
      <c r="G24" s="104"/>
      <c r="H24" s="74">
        <f t="shared" ref="H24" si="8">ROUND((C24-E24)/E24*100,0)</f>
        <v>8</v>
      </c>
      <c r="I24" s="72" t="s">
        <v>5</v>
      </c>
      <c r="K24" s="108">
        <f>SUM(K21:K23)</f>
        <v>434</v>
      </c>
      <c r="L24" s="103"/>
      <c r="M24" s="109">
        <f>SUM(M21:M23)</f>
        <v>311</v>
      </c>
      <c r="N24" s="47"/>
      <c r="O24" s="104"/>
      <c r="P24" s="74">
        <f t="shared" ref="P24:P25" si="9">ROUND((K24-M24)/M24*100,0)</f>
        <v>40</v>
      </c>
      <c r="Q24" s="72" t="s">
        <v>5</v>
      </c>
      <c r="V24" s="253"/>
    </row>
    <row r="25" spans="1:22" ht="21.75" customHeight="1" thickBot="1" x14ac:dyDescent="0.35">
      <c r="A25" s="62" t="s">
        <v>24</v>
      </c>
      <c r="C25" s="110">
        <f>+C24+C19</f>
        <v>1428</v>
      </c>
      <c r="D25" s="92"/>
      <c r="E25" s="111">
        <f>+E24+E19</f>
        <v>1588</v>
      </c>
      <c r="F25" s="78"/>
      <c r="G25" s="78"/>
      <c r="H25" s="74">
        <f>ROUND((C25-E25)/E25*100,0)</f>
        <v>-10</v>
      </c>
      <c r="I25" s="72" t="s">
        <v>5</v>
      </c>
      <c r="K25" s="110">
        <f>+K24+K19</f>
        <v>4062</v>
      </c>
      <c r="L25" s="92"/>
      <c r="M25" s="111">
        <f>+M24+M19</f>
        <v>4121</v>
      </c>
      <c r="N25" s="78"/>
      <c r="O25" s="78"/>
      <c r="P25" s="74">
        <f t="shared" si="9"/>
        <v>-1</v>
      </c>
      <c r="Q25" s="72" t="s">
        <v>5</v>
      </c>
    </row>
    <row r="26" spans="1:22" ht="21.75" customHeight="1" thickTop="1" x14ac:dyDescent="0.3">
      <c r="A26" s="62"/>
      <c r="C26" s="112"/>
      <c r="D26" s="92"/>
      <c r="E26" s="113"/>
      <c r="F26" s="78"/>
      <c r="G26" s="78"/>
      <c r="H26" s="114"/>
      <c r="I26" s="115"/>
      <c r="K26" s="112"/>
      <c r="L26" s="92"/>
      <c r="M26" s="113"/>
      <c r="N26" s="78"/>
      <c r="O26" s="78"/>
      <c r="P26" s="114"/>
      <c r="Q26" s="115"/>
    </row>
    <row r="27" spans="1:22" s="54" customFormat="1" ht="21.75" customHeight="1" x14ac:dyDescent="0.3">
      <c r="A27" s="62" t="s">
        <v>25</v>
      </c>
      <c r="C27" s="62"/>
      <c r="D27" s="62"/>
      <c r="E27" s="56"/>
      <c r="F27" s="83"/>
      <c r="G27" s="83"/>
      <c r="H27" s="116"/>
      <c r="I27" s="76"/>
      <c r="K27" s="62"/>
      <c r="L27" s="62"/>
      <c r="M27" s="56"/>
      <c r="N27" s="83"/>
      <c r="O27" s="83"/>
      <c r="P27" s="116"/>
      <c r="Q27" s="76"/>
    </row>
    <row r="28" spans="1:22" s="54" customFormat="1" ht="21.75" customHeight="1" x14ac:dyDescent="0.3">
      <c r="A28" s="66" t="s">
        <v>15</v>
      </c>
      <c r="C28" s="117">
        <f>ROUND(C15/C8*100,1)</f>
        <v>10.8</v>
      </c>
      <c r="D28" s="118" t="s">
        <v>5</v>
      </c>
      <c r="E28" s="119">
        <f>ROUND(E15/E8*100,1)</f>
        <v>10.4</v>
      </c>
      <c r="F28" s="120" t="s">
        <v>5</v>
      </c>
      <c r="G28" s="120"/>
      <c r="H28" s="120"/>
      <c r="I28" s="121"/>
      <c r="K28" s="117">
        <f>ROUND(K15/K8*100,1)</f>
        <v>10.7</v>
      </c>
      <c r="L28" s="118" t="s">
        <v>5</v>
      </c>
      <c r="M28" s="119">
        <f>ROUND(M15/M8*100,1)</f>
        <v>10.8</v>
      </c>
      <c r="N28" s="121" t="s">
        <v>5</v>
      </c>
      <c r="O28" s="120"/>
      <c r="P28" s="120"/>
      <c r="Q28" s="121"/>
      <c r="R28" s="256"/>
      <c r="S28" s="256"/>
      <c r="T28" s="256"/>
      <c r="U28" s="256"/>
      <c r="V28" s="256"/>
    </row>
    <row r="29" spans="1:22" s="54" customFormat="1" ht="21.75" customHeight="1" x14ac:dyDescent="0.3">
      <c r="A29" s="66" t="s">
        <v>16</v>
      </c>
      <c r="C29" s="117">
        <f t="shared" ref="C29:E32" si="10">ROUND(C16/C9*100,1)</f>
        <v>15.1</v>
      </c>
      <c r="D29" s="118" t="s">
        <v>5</v>
      </c>
      <c r="E29" s="119">
        <f t="shared" si="10"/>
        <v>16.600000000000001</v>
      </c>
      <c r="F29" s="120" t="s">
        <v>5</v>
      </c>
      <c r="H29" s="120"/>
      <c r="I29" s="56"/>
      <c r="K29" s="117">
        <f t="shared" ref="K29" si="11">ROUND(K16/K9*100,1)</f>
        <v>15.4</v>
      </c>
      <c r="L29" s="118" t="s">
        <v>5</v>
      </c>
      <c r="M29" s="119">
        <f t="shared" ref="M29" si="12">ROUND(M16/M9*100,1)</f>
        <v>15.7</v>
      </c>
      <c r="N29" s="121" t="s">
        <v>5</v>
      </c>
      <c r="P29" s="120"/>
      <c r="Q29" s="56"/>
      <c r="R29" s="256"/>
      <c r="S29" s="256"/>
      <c r="T29" s="256"/>
      <c r="U29" s="256"/>
      <c r="V29" s="256"/>
    </row>
    <row r="30" spans="1:22" s="54" customFormat="1" ht="21.75" customHeight="1" x14ac:dyDescent="0.3">
      <c r="A30" s="66" t="s">
        <v>133</v>
      </c>
      <c r="C30" s="117">
        <f t="shared" si="10"/>
        <v>7.3</v>
      </c>
      <c r="D30" s="118" t="s">
        <v>5</v>
      </c>
      <c r="E30" s="119">
        <f t="shared" si="10"/>
        <v>7.4</v>
      </c>
      <c r="F30" s="120" t="s">
        <v>5</v>
      </c>
      <c r="H30" s="120"/>
      <c r="I30" s="56"/>
      <c r="K30" s="117">
        <f t="shared" ref="K30" si="13">ROUND(K17/K10*100,1)</f>
        <v>6.1</v>
      </c>
      <c r="L30" s="118" t="s">
        <v>5</v>
      </c>
      <c r="M30" s="119">
        <f t="shared" ref="M30" si="14">ROUND(M17/M10*100,1)</f>
        <v>7</v>
      </c>
      <c r="N30" s="121" t="s">
        <v>5</v>
      </c>
      <c r="P30" s="120"/>
      <c r="Q30" s="56"/>
      <c r="R30" s="256"/>
      <c r="S30" s="256"/>
      <c r="T30" s="256"/>
      <c r="U30" s="256"/>
      <c r="V30" s="256"/>
    </row>
    <row r="31" spans="1:22" s="54" customFormat="1" ht="21.75" customHeight="1" x14ac:dyDescent="0.3">
      <c r="A31" s="56" t="s">
        <v>178</v>
      </c>
      <c r="C31" s="117">
        <f t="shared" si="10"/>
        <v>9.6999999999999993</v>
      </c>
      <c r="D31" s="118" t="s">
        <v>5</v>
      </c>
      <c r="E31" s="119">
        <f t="shared" si="10"/>
        <v>19.7</v>
      </c>
      <c r="F31" s="120" t="s">
        <v>5</v>
      </c>
      <c r="G31" s="120"/>
      <c r="H31" s="120"/>
      <c r="I31" s="121"/>
      <c r="K31" s="117">
        <f t="shared" ref="K31" si="15">ROUND(K18/K11*100,1)</f>
        <v>10.8</v>
      </c>
      <c r="L31" s="118" t="s">
        <v>5</v>
      </c>
      <c r="M31" s="119">
        <f t="shared" ref="M31" si="16">ROUND(M18/M11*100,1)</f>
        <v>15.6</v>
      </c>
      <c r="N31" s="121" t="s">
        <v>5</v>
      </c>
      <c r="O31" s="120"/>
      <c r="P31" s="120"/>
      <c r="Q31" s="121"/>
      <c r="R31" s="256"/>
      <c r="S31" s="256"/>
      <c r="T31" s="256"/>
      <c r="U31" s="256"/>
      <c r="V31" s="256"/>
    </row>
    <row r="32" spans="1:22" s="54" customFormat="1" ht="21.75" customHeight="1" x14ac:dyDescent="0.3">
      <c r="A32" s="122" t="s">
        <v>26</v>
      </c>
      <c r="C32" s="117">
        <f t="shared" si="10"/>
        <v>10.3</v>
      </c>
      <c r="D32" s="118" t="s">
        <v>5</v>
      </c>
      <c r="E32" s="119">
        <f t="shared" si="10"/>
        <v>12.3</v>
      </c>
      <c r="F32" s="120" t="s">
        <v>5</v>
      </c>
      <c r="G32" s="120"/>
      <c r="H32" s="120"/>
      <c r="I32" s="121"/>
      <c r="K32" s="117">
        <f t="shared" ref="K32" si="17">ROUND(K19/K12*100,1)</f>
        <v>10.1</v>
      </c>
      <c r="L32" s="118" t="s">
        <v>5</v>
      </c>
      <c r="M32" s="119">
        <f t="shared" ref="M32" si="18">ROUND(M19/M12*100,1)</f>
        <v>11.4</v>
      </c>
      <c r="N32" s="121" t="s">
        <v>5</v>
      </c>
      <c r="O32" s="120"/>
      <c r="P32" s="120"/>
      <c r="Q32" s="121"/>
      <c r="R32" s="256"/>
      <c r="S32" s="256"/>
      <c r="T32" s="256"/>
      <c r="U32" s="256"/>
      <c r="V32" s="256"/>
    </row>
    <row r="33" spans="1:22" s="54" customFormat="1" ht="21.75" customHeight="1" x14ac:dyDescent="0.3">
      <c r="A33" s="62"/>
      <c r="C33" s="117"/>
      <c r="D33" s="118"/>
      <c r="E33" s="119"/>
      <c r="F33" s="120"/>
      <c r="G33" s="120"/>
      <c r="H33" s="120"/>
      <c r="I33" s="121"/>
      <c r="K33" s="117"/>
      <c r="L33" s="118"/>
      <c r="M33" s="119"/>
      <c r="N33" s="121"/>
      <c r="O33" s="120"/>
      <c r="P33" s="120"/>
      <c r="Q33" s="121"/>
      <c r="R33" s="256"/>
      <c r="S33" s="256"/>
      <c r="T33" s="256"/>
      <c r="U33" s="256"/>
      <c r="V33" s="256"/>
    </row>
    <row r="34" spans="1:22" s="54" customFormat="1" ht="21.75" customHeight="1" x14ac:dyDescent="0.3">
      <c r="A34" s="122" t="s">
        <v>27</v>
      </c>
      <c r="C34" s="117">
        <f>ROUND(C25/C12*100,1)</f>
        <v>11.7</v>
      </c>
      <c r="D34" s="118" t="s">
        <v>5</v>
      </c>
      <c r="E34" s="119">
        <f>ROUND(E25/E12*100,1)</f>
        <v>13.7</v>
      </c>
      <c r="F34" s="120" t="s">
        <v>5</v>
      </c>
      <c r="G34" s="120"/>
      <c r="H34" s="120"/>
      <c r="I34" s="121"/>
      <c r="K34" s="117">
        <f>ROUND(K25/K12*100,1)</f>
        <v>11.3</v>
      </c>
      <c r="L34" s="118" t="s">
        <v>5</v>
      </c>
      <c r="M34" s="119">
        <f>ROUND(M25/M12*100,1)</f>
        <v>12.3</v>
      </c>
      <c r="N34" s="121" t="s">
        <v>5</v>
      </c>
      <c r="O34" s="120"/>
      <c r="P34" s="120"/>
      <c r="Q34" s="121"/>
      <c r="R34" s="256"/>
      <c r="S34" s="256"/>
      <c r="T34" s="256"/>
      <c r="U34" s="256"/>
      <c r="V34" s="256"/>
    </row>
    <row r="35" spans="1:22" s="54" customFormat="1" x14ac:dyDescent="0.3">
      <c r="A35" s="123"/>
      <c r="C35" s="117"/>
      <c r="D35" s="118"/>
      <c r="E35" s="119"/>
      <c r="F35" s="120"/>
      <c r="G35" s="120"/>
      <c r="H35" s="120"/>
      <c r="I35" s="121"/>
      <c r="L35" s="256"/>
    </row>
    <row r="36" spans="1:22" ht="20.25" customHeight="1" x14ac:dyDescent="0.3">
      <c r="A36" s="299" t="s">
        <v>170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2"/>
    </row>
    <row r="37" spans="1:22" x14ac:dyDescent="0.3">
      <c r="A37" s="301" t="s">
        <v>167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292"/>
    </row>
    <row r="38" spans="1:22" x14ac:dyDescent="0.3">
      <c r="A38" s="301" t="s">
        <v>166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292"/>
    </row>
    <row r="39" spans="1:22" ht="20.45" customHeight="1" x14ac:dyDescent="0.3">
      <c r="A39" s="299" t="s">
        <v>165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</row>
    <row r="40" spans="1:22" ht="20.45" customHeight="1" x14ac:dyDescent="0.3">
      <c r="A40" s="296"/>
      <c r="B40" s="296"/>
      <c r="C40" s="296"/>
      <c r="D40" s="296"/>
      <c r="E40" s="296"/>
      <c r="F40" s="296"/>
      <c r="G40" s="296"/>
      <c r="H40" s="296"/>
      <c r="I40" s="296"/>
      <c r="J40" s="288"/>
      <c r="K40" s="288"/>
      <c r="L40" s="288"/>
      <c r="M40" s="288"/>
    </row>
  </sheetData>
  <mergeCells count="8">
    <mergeCell ref="A38:M38"/>
    <mergeCell ref="A39:M39"/>
    <mergeCell ref="P6:Q6"/>
    <mergeCell ref="C5:E5"/>
    <mergeCell ref="H6:I6"/>
    <mergeCell ref="K5:M5"/>
    <mergeCell ref="A36:M36"/>
    <mergeCell ref="A37:M37"/>
  </mergeCells>
  <pageMargins left="0.75" right="0.2" top="0.25" bottom="0.35" header="0.25" footer="0.17"/>
  <pageSetup scale="6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46"/>
  <sheetViews>
    <sheetView zoomScale="55" zoomScaleNormal="55" workbookViewId="0">
      <selection activeCell="P33" sqref="P33"/>
    </sheetView>
  </sheetViews>
  <sheetFormatPr defaultColWidth="8.88671875" defaultRowHeight="20.25" x14ac:dyDescent="0.3"/>
  <cols>
    <col min="1" max="1" width="65.109375" style="153" customWidth="1"/>
    <col min="2" max="2" width="10.109375" style="153" customWidth="1"/>
    <col min="3" max="3" width="18.33203125" style="153" customWidth="1"/>
    <col min="4" max="4" width="2.5546875" style="54" bestFit="1" customWidth="1"/>
    <col min="5" max="5" width="18.33203125" style="153" customWidth="1"/>
    <col min="6" max="6" width="2.5546875" style="54" bestFit="1" customWidth="1"/>
    <col min="7" max="16384" width="8.88671875" style="153"/>
  </cols>
  <sheetData>
    <row r="1" spans="1:5" x14ac:dyDescent="0.3">
      <c r="A1" s="126" t="s">
        <v>0</v>
      </c>
      <c r="B1" s="127"/>
      <c r="C1" s="128"/>
      <c r="E1" s="128"/>
    </row>
    <row r="2" spans="1:5" x14ac:dyDescent="0.3">
      <c r="A2" s="126" t="s">
        <v>28</v>
      </c>
      <c r="B2" s="127"/>
      <c r="C2" s="128"/>
      <c r="E2" s="128"/>
    </row>
    <row r="3" spans="1:5" x14ac:dyDescent="0.3">
      <c r="A3" s="126" t="s">
        <v>29</v>
      </c>
      <c r="B3" s="127"/>
      <c r="C3" s="128"/>
      <c r="E3" s="128"/>
    </row>
    <row r="4" spans="1:5" ht="15" customHeight="1" x14ac:dyDescent="0.3">
      <c r="A4" s="126"/>
      <c r="B4" s="127"/>
      <c r="C4" s="128"/>
      <c r="E4" s="128"/>
    </row>
    <row r="5" spans="1:5" ht="8.25" customHeight="1" x14ac:dyDescent="0.3">
      <c r="A5" s="126"/>
      <c r="B5" s="127"/>
      <c r="C5" s="129"/>
      <c r="E5" s="129"/>
    </row>
    <row r="6" spans="1:5" ht="8.25" customHeight="1" x14ac:dyDescent="0.3">
      <c r="A6" s="130"/>
      <c r="B6" s="127"/>
      <c r="C6" s="131"/>
      <c r="E6" s="131"/>
    </row>
    <row r="7" spans="1:5" ht="41.25" thickBot="1" x14ac:dyDescent="0.35">
      <c r="A7" s="132"/>
      <c r="B7" s="127"/>
      <c r="C7" s="254" t="s">
        <v>171</v>
      </c>
      <c r="E7" s="255" t="s">
        <v>129</v>
      </c>
    </row>
    <row r="8" spans="1:5" ht="18.75" customHeight="1" x14ac:dyDescent="0.3">
      <c r="A8" s="126" t="s">
        <v>30</v>
      </c>
      <c r="B8" s="127"/>
      <c r="C8" s="133"/>
      <c r="E8" s="133"/>
    </row>
    <row r="9" spans="1:5" ht="18.75" customHeight="1" x14ac:dyDescent="0.3">
      <c r="A9" s="134" t="s">
        <v>31</v>
      </c>
      <c r="B9" s="127"/>
      <c r="C9" s="135"/>
      <c r="E9" s="135"/>
    </row>
    <row r="10" spans="1:5" ht="18.75" customHeight="1" x14ac:dyDescent="0.3">
      <c r="A10" s="134" t="s">
        <v>32</v>
      </c>
      <c r="B10" s="127"/>
      <c r="C10" s="136">
        <v>2941</v>
      </c>
      <c r="E10" s="137">
        <v>1837</v>
      </c>
    </row>
    <row r="11" spans="1:5" ht="18.75" customHeight="1" x14ac:dyDescent="0.3">
      <c r="A11" s="134" t="s">
        <v>33</v>
      </c>
      <c r="B11" s="127"/>
      <c r="C11" s="91">
        <v>9021</v>
      </c>
      <c r="E11" s="139">
        <v>8202</v>
      </c>
    </row>
    <row r="12" spans="1:5" ht="18.75" customHeight="1" x14ac:dyDescent="0.3">
      <c r="A12" s="134" t="s">
        <v>34</v>
      </c>
      <c r="B12" s="127"/>
      <c r="C12" s="91">
        <v>4803</v>
      </c>
      <c r="E12" s="139">
        <v>4670</v>
      </c>
    </row>
    <row r="13" spans="1:5" ht="18.75" customHeight="1" x14ac:dyDescent="0.3">
      <c r="A13" s="134" t="s">
        <v>35</v>
      </c>
      <c r="B13" s="127"/>
      <c r="C13" s="272">
        <v>443</v>
      </c>
      <c r="E13" s="141">
        <v>399</v>
      </c>
    </row>
    <row r="14" spans="1:5" ht="18.75" customHeight="1" x14ac:dyDescent="0.3">
      <c r="A14" s="142" t="s">
        <v>36</v>
      </c>
      <c r="B14" s="127"/>
      <c r="C14" s="143">
        <f>SUM(C10:C13)</f>
        <v>17208</v>
      </c>
      <c r="E14" s="94">
        <f>SUM(E10:E13)</f>
        <v>15108</v>
      </c>
    </row>
    <row r="15" spans="1:5" ht="18.75" customHeight="1" x14ac:dyDescent="0.3">
      <c r="A15" s="132"/>
      <c r="B15" s="127"/>
      <c r="C15" s="144"/>
      <c r="E15" s="145"/>
    </row>
    <row r="16" spans="1:5" ht="18.75" customHeight="1" x14ac:dyDescent="0.3">
      <c r="A16" s="134" t="s">
        <v>108</v>
      </c>
      <c r="B16" s="127"/>
      <c r="C16" s="91">
        <v>5511</v>
      </c>
      <c r="E16" s="139">
        <v>5549</v>
      </c>
    </row>
    <row r="17" spans="1:5" ht="18.75" customHeight="1" x14ac:dyDescent="0.3">
      <c r="A17" s="128" t="s">
        <v>37</v>
      </c>
      <c r="B17" s="127"/>
      <c r="C17" s="91">
        <v>10812</v>
      </c>
      <c r="E17" s="101">
        <v>10764</v>
      </c>
    </row>
    <row r="18" spans="1:5" ht="18.75" customHeight="1" x14ac:dyDescent="0.3">
      <c r="A18" s="128" t="s">
        <v>119</v>
      </c>
      <c r="B18" s="127"/>
      <c r="C18" s="91">
        <v>3877</v>
      </c>
      <c r="E18" s="101">
        <v>4093</v>
      </c>
    </row>
    <row r="19" spans="1:5" ht="18.75" customHeight="1" x14ac:dyDescent="0.3">
      <c r="A19" s="128" t="s">
        <v>38</v>
      </c>
      <c r="B19" s="127"/>
      <c r="C19" s="273">
        <v>5970</v>
      </c>
      <c r="E19" s="139">
        <v>6625</v>
      </c>
    </row>
    <row r="20" spans="1:5" ht="18.75" customHeight="1" x14ac:dyDescent="0.3">
      <c r="A20" s="128" t="s">
        <v>39</v>
      </c>
      <c r="B20" s="146"/>
      <c r="C20" s="95">
        <v>5568</v>
      </c>
      <c r="E20" s="141">
        <v>5667</v>
      </c>
    </row>
    <row r="21" spans="1:5" ht="18.95" customHeight="1" thickBot="1" x14ac:dyDescent="0.35">
      <c r="A21" s="134" t="s">
        <v>40</v>
      </c>
      <c r="B21" s="147"/>
      <c r="C21" s="110">
        <f>SUM(C14:C20)</f>
        <v>48946</v>
      </c>
      <c r="E21" s="111">
        <f>SUM(E14:E20)</f>
        <v>47806</v>
      </c>
    </row>
    <row r="22" spans="1:5" ht="18.75" customHeight="1" thickTop="1" x14ac:dyDescent="0.3">
      <c r="A22" s="132"/>
      <c r="B22" s="127"/>
      <c r="C22" s="148"/>
      <c r="E22" s="149"/>
    </row>
    <row r="23" spans="1:5" ht="18.75" customHeight="1" x14ac:dyDescent="0.3">
      <c r="A23" s="126" t="s">
        <v>127</v>
      </c>
      <c r="B23" s="150"/>
      <c r="C23" s="151"/>
      <c r="E23" s="152"/>
    </row>
    <row r="24" spans="1:5" ht="18.75" customHeight="1" x14ac:dyDescent="0.3">
      <c r="A24" s="134" t="s">
        <v>41</v>
      </c>
      <c r="B24" s="150"/>
      <c r="C24" s="151"/>
      <c r="E24" s="152"/>
    </row>
    <row r="25" spans="1:5" ht="18.75" customHeight="1" x14ac:dyDescent="0.3">
      <c r="A25" s="134" t="s">
        <v>42</v>
      </c>
      <c r="B25" s="150"/>
      <c r="C25" s="136">
        <v>2848</v>
      </c>
      <c r="E25" s="137">
        <v>1653</v>
      </c>
    </row>
    <row r="26" spans="1:5" ht="18.75" customHeight="1" x14ac:dyDescent="0.3">
      <c r="A26" s="134" t="s">
        <v>43</v>
      </c>
      <c r="B26" s="150"/>
      <c r="C26" s="91">
        <v>6195</v>
      </c>
      <c r="E26" s="93">
        <v>6776</v>
      </c>
    </row>
    <row r="27" spans="1:5" ht="18.75" customHeight="1" x14ac:dyDescent="0.3">
      <c r="A27" s="134" t="s">
        <v>109</v>
      </c>
      <c r="B27" s="150"/>
      <c r="C27" s="91">
        <v>1895</v>
      </c>
      <c r="E27" s="93">
        <v>1764</v>
      </c>
    </row>
    <row r="28" spans="1:5" ht="18.75" customHeight="1" x14ac:dyDescent="0.3">
      <c r="A28" s="134" t="s">
        <v>44</v>
      </c>
      <c r="B28" s="127"/>
      <c r="C28" s="95">
        <v>2146</v>
      </c>
      <c r="E28" s="96">
        <v>2349</v>
      </c>
    </row>
    <row r="29" spans="1:5" ht="18.75" customHeight="1" x14ac:dyDescent="0.3">
      <c r="A29" s="134" t="s">
        <v>45</v>
      </c>
      <c r="B29" s="127"/>
      <c r="C29" s="91">
        <f>SUM(C25:C28)</f>
        <v>13084</v>
      </c>
      <c r="E29" s="93">
        <f>SUM(E25:E28)</f>
        <v>12542</v>
      </c>
    </row>
    <row r="30" spans="1:5" ht="18.75" customHeight="1" x14ac:dyDescent="0.3">
      <c r="A30" s="128"/>
      <c r="B30" s="127"/>
      <c r="C30" s="148"/>
      <c r="E30" s="149"/>
    </row>
    <row r="31" spans="1:5" ht="18.75" customHeight="1" x14ac:dyDescent="0.3">
      <c r="A31" s="134" t="s">
        <v>48</v>
      </c>
      <c r="B31" s="127"/>
      <c r="C31" s="91">
        <v>14268</v>
      </c>
      <c r="E31" s="139">
        <v>14282</v>
      </c>
    </row>
    <row r="32" spans="1:5" ht="18.75" customHeight="1" x14ac:dyDescent="0.3">
      <c r="A32" s="134" t="s">
        <v>46</v>
      </c>
      <c r="B32" s="146"/>
      <c r="C32" s="91">
        <v>13998</v>
      </c>
      <c r="E32" s="139">
        <v>13855</v>
      </c>
    </row>
    <row r="33" spans="1:17" ht="18.75" customHeight="1" x14ac:dyDescent="0.3">
      <c r="A33" s="134" t="s">
        <v>47</v>
      </c>
      <c r="B33" s="127"/>
      <c r="C33" s="91">
        <v>858</v>
      </c>
      <c r="E33" s="139">
        <v>862</v>
      </c>
    </row>
    <row r="34" spans="1:17" ht="18.75" customHeight="1" x14ac:dyDescent="0.3">
      <c r="A34" s="134" t="s">
        <v>49</v>
      </c>
      <c r="B34" s="146"/>
      <c r="C34" s="95">
        <v>4563</v>
      </c>
      <c r="E34" s="141">
        <v>4659</v>
      </c>
    </row>
    <row r="35" spans="1:17" ht="18.75" customHeight="1" x14ac:dyDescent="0.3">
      <c r="A35" s="134" t="s">
        <v>50</v>
      </c>
      <c r="B35" s="146"/>
      <c r="C35" s="143">
        <f>SUM(C29:C34)</f>
        <v>46771</v>
      </c>
      <c r="E35" s="94">
        <f>SUM(E29:E34)</f>
        <v>46200</v>
      </c>
    </row>
    <row r="36" spans="1:17" ht="18.75" customHeight="1" x14ac:dyDescent="0.3">
      <c r="A36" s="134"/>
      <c r="B36" s="146"/>
      <c r="C36" s="138"/>
      <c r="E36" s="139"/>
    </row>
    <row r="37" spans="1:17" ht="18.75" customHeight="1" x14ac:dyDescent="0.3">
      <c r="A37" s="134" t="s">
        <v>51</v>
      </c>
      <c r="B37" s="146"/>
      <c r="C37" s="138"/>
      <c r="E37" s="139"/>
    </row>
    <row r="38" spans="1:17" ht="18.75" customHeight="1" x14ac:dyDescent="0.3">
      <c r="A38" s="134" t="s">
        <v>52</v>
      </c>
      <c r="B38" s="146"/>
      <c r="C38" s="91">
        <v>285</v>
      </c>
      <c r="E38" s="139">
        <v>289</v>
      </c>
    </row>
    <row r="39" spans="1:17" ht="18.75" customHeight="1" x14ac:dyDescent="0.3">
      <c r="A39" s="134" t="s">
        <v>53</v>
      </c>
      <c r="B39" s="146"/>
      <c r="C39" s="138">
        <v>0</v>
      </c>
      <c r="E39" s="139">
        <v>0</v>
      </c>
    </row>
    <row r="40" spans="1:17" ht="18.75" customHeight="1" x14ac:dyDescent="0.3">
      <c r="A40" s="134" t="s">
        <v>54</v>
      </c>
      <c r="B40" s="146"/>
      <c r="C40" s="91">
        <v>13173</v>
      </c>
      <c r="E40" s="139">
        <v>13324</v>
      </c>
    </row>
    <row r="41" spans="1:17" ht="18.75" customHeight="1" x14ac:dyDescent="0.3">
      <c r="A41" s="134" t="s">
        <v>55</v>
      </c>
      <c r="B41" s="146"/>
      <c r="C41" s="95">
        <v>-11360</v>
      </c>
      <c r="E41" s="141">
        <v>-12102</v>
      </c>
    </row>
    <row r="42" spans="1:17" x14ac:dyDescent="0.3">
      <c r="A42" s="134" t="s">
        <v>56</v>
      </c>
      <c r="B42" s="146"/>
      <c r="C42" s="143">
        <f>SUM(C36:C41)</f>
        <v>2098</v>
      </c>
      <c r="E42" s="101">
        <f>SUM(E38:E41)</f>
        <v>1511</v>
      </c>
    </row>
    <row r="43" spans="1:17" x14ac:dyDescent="0.3">
      <c r="A43" s="134" t="s">
        <v>179</v>
      </c>
      <c r="B43" s="146"/>
      <c r="C43" s="95">
        <v>77</v>
      </c>
      <c r="D43" s="283"/>
      <c r="E43" s="284">
        <v>95</v>
      </c>
    </row>
    <row r="44" spans="1:17" x14ac:dyDescent="0.3">
      <c r="A44" s="134" t="s">
        <v>125</v>
      </c>
      <c r="B44" s="146"/>
      <c r="C44" s="293">
        <f>SUM(C42:C43)</f>
        <v>2175</v>
      </c>
      <c r="E44" s="141">
        <f>SUM(E42:E43)</f>
        <v>1606</v>
      </c>
    </row>
    <row r="45" spans="1:17" ht="21" thickBot="1" x14ac:dyDescent="0.35">
      <c r="A45" s="134" t="s">
        <v>126</v>
      </c>
      <c r="B45" s="147"/>
      <c r="C45" s="110">
        <f>SUM(C44,C35)</f>
        <v>48946</v>
      </c>
      <c r="E45" s="111">
        <f>SUM(E44,E35)</f>
        <v>47806</v>
      </c>
    </row>
    <row r="46" spans="1:17" s="47" customFormat="1" ht="21" thickTop="1" x14ac:dyDescent="0.3">
      <c r="A46" s="252"/>
      <c r="H46" s="125"/>
      <c r="I46" s="124"/>
      <c r="Q46" s="124"/>
    </row>
  </sheetData>
  <pageMargins left="0.75" right="0.2" top="0.25" bottom="0.35" header="0.25" footer="0.17"/>
  <pageSetup scale="66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9"/>
  <sheetViews>
    <sheetView zoomScale="55" zoomScaleNormal="55" workbookViewId="0">
      <selection activeCell="B26" sqref="B26"/>
    </sheetView>
  </sheetViews>
  <sheetFormatPr defaultColWidth="16.88671875" defaultRowHeight="20.25" x14ac:dyDescent="0.3"/>
  <cols>
    <col min="1" max="1" width="108" style="156" customWidth="1"/>
    <col min="2" max="2" width="16.6640625" style="156" customWidth="1"/>
    <col min="3" max="3" width="3.109375" style="156" customWidth="1"/>
    <col min="4" max="4" width="16.6640625" style="156" customWidth="1"/>
    <col min="5" max="16384" width="16.88671875" style="156"/>
  </cols>
  <sheetData>
    <row r="1" spans="1:4" x14ac:dyDescent="0.3">
      <c r="A1" s="154" t="s">
        <v>0</v>
      </c>
    </row>
    <row r="2" spans="1:4" ht="23.25" x14ac:dyDescent="0.3">
      <c r="A2" s="154" t="s">
        <v>138</v>
      </c>
    </row>
    <row r="3" spans="1:4" x14ac:dyDescent="0.3">
      <c r="A3" s="154" t="s">
        <v>11</v>
      </c>
    </row>
    <row r="4" spans="1:4" ht="12.75" customHeight="1" x14ac:dyDescent="0.3">
      <c r="A4" s="154"/>
    </row>
    <row r="5" spans="1:4" ht="6" customHeight="1" x14ac:dyDescent="0.3">
      <c r="A5" s="154"/>
    </row>
    <row r="6" spans="1:4" ht="21" thickBot="1" x14ac:dyDescent="0.35">
      <c r="A6" s="159"/>
      <c r="B6" s="304" t="s">
        <v>153</v>
      </c>
      <c r="C6" s="304"/>
      <c r="D6" s="304"/>
    </row>
    <row r="7" spans="1:4" ht="8.25" customHeight="1" x14ac:dyDescent="0.3">
      <c r="A7" s="159"/>
      <c r="B7" s="158"/>
      <c r="C7" s="158"/>
      <c r="D7" s="157"/>
    </row>
    <row r="8" spans="1:4" ht="41.25" thickBot="1" x14ac:dyDescent="0.35">
      <c r="A8" s="159"/>
      <c r="B8" s="290" t="s">
        <v>155</v>
      </c>
      <c r="C8" s="291"/>
      <c r="D8" s="290" t="s">
        <v>154</v>
      </c>
    </row>
    <row r="9" spans="1:4" ht="6" customHeight="1" x14ac:dyDescent="0.3">
      <c r="A9" s="159"/>
      <c r="B9" s="155"/>
      <c r="C9" s="155"/>
      <c r="D9" s="155"/>
    </row>
    <row r="10" spans="1:4" x14ac:dyDescent="0.3">
      <c r="A10" s="154" t="s">
        <v>57</v>
      </c>
      <c r="B10" s="160"/>
      <c r="C10" s="161"/>
      <c r="D10" s="162"/>
    </row>
    <row r="11" spans="1:4" x14ac:dyDescent="0.3">
      <c r="A11" s="163" t="s">
        <v>58</v>
      </c>
      <c r="B11" s="164">
        <v>2644</v>
      </c>
      <c r="C11" s="165"/>
      <c r="D11" s="165">
        <v>4314</v>
      </c>
    </row>
    <row r="12" spans="1:4" x14ac:dyDescent="0.3">
      <c r="A12" s="163" t="s">
        <v>59</v>
      </c>
      <c r="B12" s="148"/>
      <c r="C12" s="161"/>
      <c r="D12" s="166"/>
    </row>
    <row r="13" spans="1:4" x14ac:dyDescent="0.3">
      <c r="A13" s="167" t="s">
        <v>60</v>
      </c>
      <c r="B13" s="138">
        <v>880</v>
      </c>
      <c r="C13" s="168"/>
      <c r="D13" s="139">
        <v>888</v>
      </c>
    </row>
    <row r="14" spans="1:4" x14ac:dyDescent="0.3">
      <c r="A14" s="167" t="s">
        <v>22</v>
      </c>
      <c r="B14" s="138">
        <v>133</v>
      </c>
      <c r="C14" s="168"/>
      <c r="D14" s="139">
        <v>124</v>
      </c>
    </row>
    <row r="15" spans="1:4" x14ac:dyDescent="0.3">
      <c r="A15" s="167" t="s">
        <v>107</v>
      </c>
      <c r="B15" s="138">
        <v>0</v>
      </c>
      <c r="C15" s="168"/>
      <c r="D15" s="139">
        <v>99</v>
      </c>
    </row>
    <row r="16" spans="1:4" x14ac:dyDescent="0.3">
      <c r="A16" s="167" t="s">
        <v>173</v>
      </c>
      <c r="B16" s="138">
        <v>0</v>
      </c>
      <c r="C16" s="168"/>
      <c r="D16" s="139">
        <v>-1234</v>
      </c>
    </row>
    <row r="17" spans="1:4" x14ac:dyDescent="0.3">
      <c r="A17" s="167" t="s">
        <v>172</v>
      </c>
      <c r="B17" s="138">
        <v>0</v>
      </c>
      <c r="C17" s="168"/>
      <c r="D17" s="139">
        <v>-104</v>
      </c>
    </row>
    <row r="18" spans="1:4" x14ac:dyDescent="0.3">
      <c r="A18" s="169" t="s">
        <v>61</v>
      </c>
      <c r="B18" s="138"/>
      <c r="C18" s="168"/>
      <c r="D18" s="139"/>
    </row>
    <row r="19" spans="1:4" x14ac:dyDescent="0.3">
      <c r="A19" s="167" t="s">
        <v>62</v>
      </c>
      <c r="B19" s="138">
        <v>-819</v>
      </c>
      <c r="C19" s="168"/>
      <c r="D19" s="139">
        <v>-1537</v>
      </c>
    </row>
    <row r="20" spans="1:4" x14ac:dyDescent="0.3">
      <c r="A20" s="167" t="s">
        <v>63</v>
      </c>
      <c r="B20" s="138">
        <v>-133</v>
      </c>
      <c r="C20" s="168"/>
      <c r="D20" s="139">
        <v>-235</v>
      </c>
    </row>
    <row r="21" spans="1:4" x14ac:dyDescent="0.3">
      <c r="A21" s="167" t="s">
        <v>64</v>
      </c>
      <c r="B21" s="138">
        <v>1229</v>
      </c>
      <c r="C21" s="168"/>
      <c r="D21" s="139">
        <v>1033</v>
      </c>
    </row>
    <row r="22" spans="1:4" x14ac:dyDescent="0.3">
      <c r="A22" s="167" t="s">
        <v>65</v>
      </c>
      <c r="B22" s="138">
        <v>-581</v>
      </c>
      <c r="C22" s="168"/>
      <c r="D22" s="139">
        <v>57</v>
      </c>
    </row>
    <row r="23" spans="1:4" x14ac:dyDescent="0.3">
      <c r="A23" s="167" t="s">
        <v>66</v>
      </c>
      <c r="B23" s="138">
        <v>1012</v>
      </c>
      <c r="C23" s="168"/>
      <c r="D23" s="139">
        <v>787</v>
      </c>
    </row>
    <row r="24" spans="1:4" x14ac:dyDescent="0.3">
      <c r="A24" s="167" t="s">
        <v>67</v>
      </c>
      <c r="B24" s="138">
        <v>-202</v>
      </c>
      <c r="C24" s="168"/>
      <c r="D24" s="139">
        <v>37</v>
      </c>
    </row>
    <row r="25" spans="1:4" x14ac:dyDescent="0.3">
      <c r="A25" s="169" t="s">
        <v>23</v>
      </c>
      <c r="B25" s="140">
        <v>801</v>
      </c>
      <c r="C25" s="168"/>
      <c r="D25" s="141">
        <v>231</v>
      </c>
    </row>
    <row r="26" spans="1:4" ht="21.75" customHeight="1" x14ac:dyDescent="0.3">
      <c r="A26" s="154" t="s">
        <v>137</v>
      </c>
      <c r="B26" s="140">
        <f>SUM(B11:B25)</f>
        <v>4964</v>
      </c>
      <c r="C26" s="168"/>
      <c r="D26" s="141">
        <f>SUM(D11:D25)</f>
        <v>4460</v>
      </c>
    </row>
    <row r="27" spans="1:4" ht="18.75" customHeight="1" x14ac:dyDescent="0.3">
      <c r="A27" s="159"/>
      <c r="B27" s="138"/>
      <c r="C27" s="168"/>
      <c r="D27" s="139"/>
    </row>
    <row r="28" spans="1:4" ht="18.75" customHeight="1" x14ac:dyDescent="0.3">
      <c r="A28" s="154" t="s">
        <v>68</v>
      </c>
      <c r="B28" s="138"/>
      <c r="C28" s="168"/>
      <c r="D28" s="139"/>
    </row>
    <row r="29" spans="1:4" x14ac:dyDescent="0.3">
      <c r="A29" s="155" t="s">
        <v>69</v>
      </c>
      <c r="B29" s="138">
        <v>-670</v>
      </c>
      <c r="C29" s="168"/>
      <c r="D29" s="139">
        <v>-627</v>
      </c>
    </row>
    <row r="30" spans="1:4" x14ac:dyDescent="0.3">
      <c r="A30" s="170" t="s">
        <v>70</v>
      </c>
      <c r="B30" s="140">
        <v>15</v>
      </c>
      <c r="C30" s="168"/>
      <c r="D30" s="141">
        <v>76</v>
      </c>
    </row>
    <row r="31" spans="1:4" x14ac:dyDescent="0.3">
      <c r="A31" s="154" t="s">
        <v>114</v>
      </c>
      <c r="B31" s="171">
        <f>SUM(B29:B30)</f>
        <v>-655</v>
      </c>
      <c r="C31" s="172"/>
      <c r="D31" s="285">
        <f>SUM(D29:D30)</f>
        <v>-551</v>
      </c>
    </row>
    <row r="32" spans="1:4" ht="21.75" customHeight="1" x14ac:dyDescent="0.3">
      <c r="A32" s="154"/>
      <c r="B32" s="173"/>
      <c r="C32" s="172"/>
      <c r="D32" s="286"/>
    </row>
    <row r="33" spans="1:4" ht="18.75" customHeight="1" x14ac:dyDescent="0.3">
      <c r="A33" s="154" t="s">
        <v>71</v>
      </c>
      <c r="B33" s="102"/>
      <c r="C33" s="174"/>
      <c r="D33" s="101"/>
    </row>
    <row r="34" spans="1:4" ht="18.75" customHeight="1" x14ac:dyDescent="0.3">
      <c r="A34" s="175" t="s">
        <v>174</v>
      </c>
      <c r="B34" s="102">
        <v>0</v>
      </c>
      <c r="C34" s="174"/>
      <c r="D34" s="101">
        <v>1800</v>
      </c>
    </row>
    <row r="35" spans="1:4" ht="18.75" customHeight="1" x14ac:dyDescent="0.3">
      <c r="A35" s="175" t="s">
        <v>72</v>
      </c>
      <c r="B35" s="102">
        <v>-1500</v>
      </c>
      <c r="C35" s="174"/>
      <c r="D35" s="101">
        <v>-1280</v>
      </c>
    </row>
    <row r="36" spans="1:4" ht="18.75" customHeight="1" x14ac:dyDescent="0.3">
      <c r="A36" s="175" t="s">
        <v>74</v>
      </c>
      <c r="B36" s="102">
        <v>-1591</v>
      </c>
      <c r="C36" s="174"/>
      <c r="D36" s="101">
        <v>-1518</v>
      </c>
    </row>
    <row r="37" spans="1:4" x14ac:dyDescent="0.3">
      <c r="A37" s="163" t="s">
        <v>139</v>
      </c>
      <c r="B37" s="102">
        <v>0</v>
      </c>
      <c r="C37" s="174"/>
      <c r="D37" s="101">
        <v>-952</v>
      </c>
    </row>
    <row r="38" spans="1:4" ht="18.75" customHeight="1" x14ac:dyDescent="0.3">
      <c r="A38" s="175" t="s">
        <v>73</v>
      </c>
      <c r="B38" s="102">
        <v>62</v>
      </c>
      <c r="C38" s="174"/>
      <c r="D38" s="101">
        <v>75</v>
      </c>
    </row>
    <row r="39" spans="1:4" x14ac:dyDescent="0.3">
      <c r="A39" s="175" t="s">
        <v>70</v>
      </c>
      <c r="B39" s="140">
        <v>-176</v>
      </c>
      <c r="C39" s="174"/>
      <c r="D39" s="141">
        <v>-229</v>
      </c>
    </row>
    <row r="40" spans="1:4" x14ac:dyDescent="0.3">
      <c r="A40" s="154" t="s">
        <v>136</v>
      </c>
      <c r="B40" s="140">
        <f>SUM(B34:B39)</f>
        <v>-3205</v>
      </c>
      <c r="C40" s="168"/>
      <c r="D40" s="141">
        <f>SUM(D34:D39)</f>
        <v>-2104</v>
      </c>
    </row>
    <row r="41" spans="1:4" x14ac:dyDescent="0.3">
      <c r="A41" s="163"/>
      <c r="B41" s="176"/>
      <c r="C41" s="174"/>
      <c r="D41" s="177"/>
    </row>
    <row r="42" spans="1:4" ht="21.75" customHeight="1" x14ac:dyDescent="0.3">
      <c r="A42" s="154" t="s">
        <v>75</v>
      </c>
      <c r="B42" s="102">
        <f>+B26+B31+B40</f>
        <v>1104</v>
      </c>
      <c r="C42" s="174"/>
      <c r="D42" s="101">
        <f>+D26+D31+D40</f>
        <v>1805</v>
      </c>
    </row>
    <row r="43" spans="1:4" ht="18.75" customHeight="1" x14ac:dyDescent="0.3">
      <c r="A43" s="154" t="s">
        <v>76</v>
      </c>
      <c r="B43" s="140">
        <v>1837</v>
      </c>
      <c r="C43" s="174"/>
      <c r="D43" s="141">
        <v>1090</v>
      </c>
    </row>
    <row r="44" spans="1:4" ht="18.75" customHeight="1" thickBot="1" x14ac:dyDescent="0.35">
      <c r="A44" s="154" t="s">
        <v>77</v>
      </c>
      <c r="B44" s="178">
        <f>+B42+B43</f>
        <v>2941</v>
      </c>
      <c r="C44" s="165"/>
      <c r="D44" s="287">
        <f>+D42+D43</f>
        <v>2895</v>
      </c>
    </row>
    <row r="45" spans="1:4" ht="18.75" customHeight="1" thickTop="1" x14ac:dyDescent="0.3"/>
    <row r="46" spans="1:4" ht="21.75" customHeight="1" x14ac:dyDescent="0.3">
      <c r="A46" s="299" t="s">
        <v>175</v>
      </c>
      <c r="B46" s="299"/>
      <c r="C46" s="299"/>
      <c r="D46" s="299"/>
    </row>
    <row r="47" spans="1:4" ht="20.25" customHeight="1" x14ac:dyDescent="0.3">
      <c r="A47" s="289" t="s">
        <v>177</v>
      </c>
      <c r="B47" s="289"/>
      <c r="C47" s="289"/>
      <c r="D47" s="289"/>
    </row>
    <row r="48" spans="1:4" x14ac:dyDescent="0.3">
      <c r="A48" s="298" t="s">
        <v>176</v>
      </c>
    </row>
    <row r="49" spans="1:1" x14ac:dyDescent="0.3">
      <c r="A49" s="289"/>
    </row>
  </sheetData>
  <mergeCells count="2">
    <mergeCell ref="B6:D6"/>
    <mergeCell ref="A46:D46"/>
  </mergeCells>
  <pageMargins left="0.75" right="0.2" top="0.25" bottom="0.35" header="0.25" footer="0.17"/>
  <pageSetup scale="59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2"/>
  <sheetViews>
    <sheetView zoomScale="55" zoomScaleNormal="55" workbookViewId="0">
      <selection activeCell="L33" sqref="L33"/>
    </sheetView>
  </sheetViews>
  <sheetFormatPr defaultColWidth="8.88671875" defaultRowHeight="20.25" x14ac:dyDescent="0.3"/>
  <cols>
    <col min="1" max="1" width="71" style="153" customWidth="1"/>
    <col min="2" max="2" width="15.6640625" style="153" customWidth="1"/>
    <col min="3" max="3" width="4" style="153" customWidth="1"/>
    <col min="4" max="4" width="12.44140625" style="153" customWidth="1"/>
    <col min="5" max="5" width="4" style="153" customWidth="1"/>
    <col min="6" max="6" width="15.88671875" style="153" customWidth="1"/>
    <col min="7" max="7" width="4" style="153" customWidth="1"/>
    <col min="8" max="8" width="17.109375" style="153" customWidth="1"/>
    <col min="9" max="9" width="4" style="153" customWidth="1"/>
    <col min="10" max="10" width="17.21875" style="153" customWidth="1"/>
    <col min="11" max="11" width="4" style="153" customWidth="1"/>
    <col min="12" max="12" width="14.109375" style="153" customWidth="1"/>
    <col min="13" max="13" width="4" style="153" customWidth="1"/>
    <col min="14" max="14" width="17.21875" style="153" customWidth="1"/>
    <col min="15" max="16384" width="8.88671875" style="153"/>
  </cols>
  <sheetData>
    <row r="1" spans="1:14" x14ac:dyDescent="0.3">
      <c r="A1" s="126" t="s">
        <v>0</v>
      </c>
      <c r="B1" s="179"/>
      <c r="C1" s="180"/>
      <c r="D1" s="180"/>
      <c r="E1" s="180"/>
      <c r="F1" s="180"/>
      <c r="G1" s="180"/>
      <c r="H1" s="180"/>
      <c r="I1" s="180"/>
      <c r="J1" s="180"/>
    </row>
    <row r="2" spans="1:14" x14ac:dyDescent="0.3">
      <c r="A2" s="126" t="s">
        <v>130</v>
      </c>
      <c r="B2" s="179"/>
      <c r="C2" s="180"/>
      <c r="D2" s="180"/>
      <c r="E2" s="180"/>
      <c r="F2" s="180"/>
      <c r="G2" s="180"/>
      <c r="H2" s="180"/>
      <c r="I2" s="180"/>
      <c r="J2" s="180"/>
    </row>
    <row r="3" spans="1:14" x14ac:dyDescent="0.3">
      <c r="A3" s="126" t="s">
        <v>11</v>
      </c>
      <c r="B3" s="179"/>
      <c r="C3" s="180"/>
      <c r="D3" s="180"/>
      <c r="E3" s="180"/>
      <c r="F3" s="180"/>
      <c r="G3" s="180"/>
      <c r="H3" s="180"/>
      <c r="I3" s="180"/>
      <c r="J3" s="180"/>
    </row>
    <row r="4" spans="1:14" x14ac:dyDescent="0.3">
      <c r="A4" s="181"/>
      <c r="B4" s="182"/>
      <c r="C4" s="182"/>
      <c r="D4" s="182"/>
      <c r="E4" s="182"/>
      <c r="F4" s="183"/>
      <c r="G4" s="183"/>
      <c r="H4" s="183"/>
      <c r="I4" s="183"/>
      <c r="J4" s="183"/>
    </row>
    <row r="5" spans="1:14" x14ac:dyDescent="0.3">
      <c r="A5" s="184"/>
      <c r="B5" s="184"/>
      <c r="C5" s="184"/>
      <c r="D5" s="184"/>
      <c r="E5" s="184"/>
      <c r="F5" s="184"/>
      <c r="G5" s="184"/>
      <c r="H5" s="185" t="s">
        <v>78</v>
      </c>
      <c r="I5" s="186"/>
      <c r="J5" s="184"/>
      <c r="L5" s="187"/>
    </row>
    <row r="6" spans="1:14" x14ac:dyDescent="0.3">
      <c r="A6" s="184"/>
      <c r="B6" s="187"/>
      <c r="C6" s="184"/>
      <c r="D6" s="187" t="s">
        <v>79</v>
      </c>
      <c r="E6" s="184"/>
      <c r="F6" s="184"/>
      <c r="G6" s="184"/>
      <c r="H6" s="185" t="s">
        <v>80</v>
      </c>
      <c r="I6" s="185"/>
      <c r="J6" s="187" t="s">
        <v>81</v>
      </c>
      <c r="L6" s="187" t="s">
        <v>151</v>
      </c>
      <c r="M6" s="184"/>
      <c r="N6" s="187"/>
    </row>
    <row r="7" spans="1:14" x14ac:dyDescent="0.3">
      <c r="A7" s="184"/>
      <c r="B7" s="187" t="s">
        <v>82</v>
      </c>
      <c r="C7" s="188"/>
      <c r="D7" s="187" t="s">
        <v>152</v>
      </c>
      <c r="E7" s="188"/>
      <c r="F7" s="187" t="s">
        <v>83</v>
      </c>
      <c r="G7" s="184"/>
      <c r="H7" s="185" t="s">
        <v>84</v>
      </c>
      <c r="I7" s="185"/>
      <c r="J7" s="187" t="s">
        <v>85</v>
      </c>
      <c r="L7" s="185" t="s">
        <v>148</v>
      </c>
      <c r="M7" s="188"/>
      <c r="N7" s="187" t="s">
        <v>81</v>
      </c>
    </row>
    <row r="8" spans="1:14" ht="21" thickBot="1" x14ac:dyDescent="0.35">
      <c r="A8" s="184"/>
      <c r="B8" s="189" t="s">
        <v>86</v>
      </c>
      <c r="C8" s="186"/>
      <c r="D8" s="189" t="s">
        <v>87</v>
      </c>
      <c r="E8" s="186"/>
      <c r="F8" s="189" t="s">
        <v>88</v>
      </c>
      <c r="G8" s="186"/>
      <c r="H8" s="189" t="s">
        <v>89</v>
      </c>
      <c r="I8" s="185"/>
      <c r="J8" s="189" t="s">
        <v>90</v>
      </c>
      <c r="L8" s="189" t="s">
        <v>147</v>
      </c>
      <c r="M8" s="186"/>
      <c r="N8" s="189" t="s">
        <v>90</v>
      </c>
    </row>
    <row r="9" spans="1:14" x14ac:dyDescent="0.3">
      <c r="A9" s="184"/>
      <c r="B9" s="184"/>
      <c r="C9" s="184"/>
      <c r="D9" s="184"/>
      <c r="E9" s="184"/>
      <c r="F9" s="184"/>
      <c r="G9" s="184"/>
      <c r="H9" s="190"/>
      <c r="I9" s="186"/>
      <c r="J9" s="184"/>
      <c r="L9" s="184"/>
      <c r="M9" s="184"/>
      <c r="N9" s="184"/>
    </row>
    <row r="10" spans="1:14" x14ac:dyDescent="0.3">
      <c r="A10" s="184"/>
      <c r="B10" s="184"/>
      <c r="C10" s="184"/>
      <c r="D10" s="184"/>
      <c r="E10" s="184"/>
      <c r="F10" s="184"/>
      <c r="G10" s="184"/>
      <c r="H10" s="186"/>
      <c r="I10" s="186"/>
      <c r="J10" s="184"/>
      <c r="L10" s="184"/>
      <c r="M10" s="184"/>
      <c r="N10" s="184"/>
    </row>
    <row r="11" spans="1:14" ht="23.25" x14ac:dyDescent="0.35">
      <c r="A11" s="186" t="s">
        <v>128</v>
      </c>
      <c r="B11" s="68">
        <v>289</v>
      </c>
      <c r="C11" s="68"/>
      <c r="D11" s="191" t="s">
        <v>91</v>
      </c>
      <c r="E11" s="68"/>
      <c r="F11" s="68">
        <v>13324</v>
      </c>
      <c r="G11" s="68"/>
      <c r="H11" s="68">
        <v>-12102</v>
      </c>
      <c r="I11" s="68"/>
      <c r="J11" s="68">
        <f>+B11+F11+H11</f>
        <v>1511</v>
      </c>
      <c r="L11" s="191">
        <v>95</v>
      </c>
      <c r="M11" s="68"/>
      <c r="N11" s="68">
        <f>+L11+J11</f>
        <v>1606</v>
      </c>
    </row>
    <row r="12" spans="1:14" ht="6" customHeight="1" x14ac:dyDescent="0.3">
      <c r="A12" s="184"/>
      <c r="B12" s="192"/>
      <c r="C12" s="192"/>
      <c r="D12" s="192"/>
      <c r="E12" s="192"/>
      <c r="F12" s="192"/>
      <c r="G12" s="184"/>
      <c r="H12" s="193"/>
      <c r="I12" s="186"/>
      <c r="J12" s="194"/>
      <c r="L12" s="198"/>
      <c r="M12" s="198"/>
      <c r="N12" s="202"/>
    </row>
    <row r="13" spans="1:14" x14ac:dyDescent="0.3">
      <c r="A13" s="195" t="s">
        <v>58</v>
      </c>
      <c r="B13" s="196">
        <v>0</v>
      </c>
      <c r="C13" s="197"/>
      <c r="D13" s="198">
        <v>0</v>
      </c>
      <c r="E13" s="199"/>
      <c r="F13" s="198">
        <v>2644</v>
      </c>
      <c r="G13" s="197"/>
      <c r="H13" s="196">
        <v>0</v>
      </c>
      <c r="I13" s="200"/>
      <c r="J13" s="198">
        <f>+B13+D13+F13+H13</f>
        <v>2644</v>
      </c>
      <c r="L13" s="198">
        <v>0</v>
      </c>
      <c r="M13" s="199"/>
      <c r="N13" s="198">
        <f>+J13+L13</f>
        <v>2644</v>
      </c>
    </row>
    <row r="14" spans="1:14" ht="6" customHeight="1" x14ac:dyDescent="0.3">
      <c r="B14" s="198"/>
      <c r="C14" s="198"/>
      <c r="D14" s="198"/>
      <c r="E14" s="198"/>
      <c r="F14" s="198"/>
      <c r="H14" s="196"/>
      <c r="I14" s="201"/>
      <c r="J14" s="202">
        <v>0</v>
      </c>
      <c r="L14" s="198"/>
      <c r="M14" s="198"/>
      <c r="N14" s="202"/>
    </row>
    <row r="15" spans="1:14" ht="23.25" x14ac:dyDescent="0.3">
      <c r="A15" s="195" t="s">
        <v>113</v>
      </c>
      <c r="B15" s="196">
        <v>0</v>
      </c>
      <c r="C15" s="197"/>
      <c r="D15" s="198">
        <v>0</v>
      </c>
      <c r="E15" s="199"/>
      <c r="F15" s="198">
        <v>0</v>
      </c>
      <c r="G15" s="197"/>
      <c r="H15" s="196">
        <v>742</v>
      </c>
      <c r="I15" s="200"/>
      <c r="J15" s="198">
        <f>+B15+D15+F15+H15</f>
        <v>742</v>
      </c>
      <c r="L15" s="198">
        <v>0</v>
      </c>
      <c r="M15" s="199"/>
      <c r="N15" s="198">
        <f>+J15+L15</f>
        <v>742</v>
      </c>
    </row>
    <row r="16" spans="1:14" ht="6" customHeight="1" x14ac:dyDescent="0.3">
      <c r="B16" s="201"/>
      <c r="C16" s="201"/>
      <c r="D16" s="201"/>
      <c r="E16" s="201"/>
      <c r="F16" s="201"/>
      <c r="G16" s="201"/>
      <c r="H16" s="201"/>
      <c r="I16" s="201"/>
      <c r="J16" s="203">
        <v>0</v>
      </c>
      <c r="L16" s="198"/>
      <c r="M16" s="198"/>
      <c r="N16" s="202"/>
    </row>
    <row r="17" spans="1:14" x14ac:dyDescent="0.3">
      <c r="A17" s="195" t="s">
        <v>92</v>
      </c>
      <c r="B17" s="196">
        <v>-5</v>
      </c>
      <c r="C17" s="197"/>
      <c r="D17" s="198">
        <v>-282</v>
      </c>
      <c r="E17" s="199"/>
      <c r="F17" s="198">
        <v>-1213</v>
      </c>
      <c r="G17" s="197"/>
      <c r="H17" s="196">
        <v>0</v>
      </c>
      <c r="I17" s="200"/>
      <c r="J17" s="198">
        <f>+B17+D17+F17+H17</f>
        <v>-1500</v>
      </c>
      <c r="L17" s="198">
        <v>0</v>
      </c>
      <c r="M17" s="199"/>
      <c r="N17" s="198">
        <f>+J17+L17</f>
        <v>-1500</v>
      </c>
    </row>
    <row r="18" spans="1:14" ht="6" customHeight="1" x14ac:dyDescent="0.3">
      <c r="B18" s="198"/>
      <c r="C18" s="198"/>
      <c r="D18" s="198"/>
      <c r="E18" s="198"/>
      <c r="F18" s="198"/>
      <c r="H18" s="196"/>
      <c r="I18" s="201"/>
      <c r="J18" s="202">
        <v>0</v>
      </c>
      <c r="L18" s="201"/>
      <c r="M18" s="201"/>
      <c r="N18" s="203"/>
    </row>
    <row r="19" spans="1:14" ht="23.25" x14ac:dyDescent="0.3">
      <c r="A19" s="195" t="s">
        <v>93</v>
      </c>
      <c r="B19" s="196">
        <v>0</v>
      </c>
      <c r="C19" s="197"/>
      <c r="D19" s="198">
        <v>0</v>
      </c>
      <c r="E19" s="199"/>
      <c r="F19" s="198">
        <v>-1582</v>
      </c>
      <c r="G19" s="197"/>
      <c r="H19" s="196">
        <v>0</v>
      </c>
      <c r="I19" s="200"/>
      <c r="J19" s="198">
        <f>+B19+D19+F19+H19</f>
        <v>-1582</v>
      </c>
      <c r="L19" s="198">
        <v>0</v>
      </c>
      <c r="M19" s="199"/>
      <c r="N19" s="198">
        <f>+J19+L19</f>
        <v>-1582</v>
      </c>
    </row>
    <row r="20" spans="1:14" ht="6" customHeight="1" x14ac:dyDescent="0.3">
      <c r="B20" s="198"/>
      <c r="C20" s="198"/>
      <c r="D20" s="198"/>
      <c r="E20" s="198"/>
      <c r="F20" s="198"/>
      <c r="H20" s="196"/>
      <c r="I20" s="201"/>
      <c r="J20" s="202">
        <v>0</v>
      </c>
      <c r="L20" s="198"/>
      <c r="M20" s="198"/>
      <c r="N20" s="202"/>
    </row>
    <row r="21" spans="1:14" x14ac:dyDescent="0.3">
      <c r="A21" s="195" t="s">
        <v>94</v>
      </c>
      <c r="B21" s="196">
        <v>1</v>
      </c>
      <c r="C21" s="197"/>
      <c r="D21" s="198">
        <v>282</v>
      </c>
      <c r="E21" s="199"/>
      <c r="F21" s="198">
        <v>0</v>
      </c>
      <c r="G21" s="197"/>
      <c r="H21" s="196">
        <v>0</v>
      </c>
      <c r="I21" s="200"/>
      <c r="J21" s="198">
        <f>+B21+D21+F21+H21</f>
        <v>283</v>
      </c>
      <c r="L21" s="198">
        <v>0</v>
      </c>
      <c r="M21" s="199"/>
      <c r="N21" s="198">
        <f>+J21+L21</f>
        <v>283</v>
      </c>
    </row>
    <row r="22" spans="1:14" ht="5.25" customHeight="1" x14ac:dyDescent="0.3">
      <c r="A22" s="184"/>
      <c r="B22" s="186"/>
      <c r="C22" s="184"/>
      <c r="D22" s="186"/>
      <c r="E22" s="184"/>
      <c r="F22" s="186"/>
      <c r="G22" s="184"/>
      <c r="H22" s="186"/>
      <c r="I22" s="186"/>
      <c r="J22" s="204"/>
      <c r="L22" s="196"/>
      <c r="M22" s="199"/>
      <c r="N22" s="196"/>
    </row>
    <row r="23" spans="1:14" x14ac:dyDescent="0.3">
      <c r="A23" s="195" t="s">
        <v>149</v>
      </c>
      <c r="B23" s="196">
        <v>0</v>
      </c>
      <c r="C23" s="197"/>
      <c r="D23" s="198">
        <v>0</v>
      </c>
      <c r="E23" s="184"/>
      <c r="F23" s="196">
        <v>0</v>
      </c>
      <c r="G23" s="197"/>
      <c r="H23" s="198">
        <v>0</v>
      </c>
      <c r="I23" s="186"/>
      <c r="J23" s="198">
        <f>+B23+D23+F23+H23</f>
        <v>0</v>
      </c>
      <c r="K23" s="197"/>
      <c r="L23" s="196">
        <v>-18</v>
      </c>
      <c r="M23" s="197"/>
      <c r="N23" s="198">
        <f>+J23+L23</f>
        <v>-18</v>
      </c>
    </row>
    <row r="24" spans="1:14" ht="4.9000000000000004" customHeight="1" x14ac:dyDescent="0.3">
      <c r="A24" s="184"/>
      <c r="B24" s="205"/>
      <c r="C24" s="184"/>
      <c r="D24" s="205"/>
      <c r="E24" s="184"/>
      <c r="F24" s="205"/>
      <c r="G24" s="184"/>
      <c r="H24" s="205"/>
      <c r="I24" s="186"/>
      <c r="J24" s="206"/>
      <c r="L24" s="205"/>
      <c r="M24" s="184"/>
      <c r="N24" s="206"/>
    </row>
    <row r="25" spans="1:14" ht="5.25" customHeight="1" x14ac:dyDescent="0.3">
      <c r="A25" s="184"/>
      <c r="B25" s="186"/>
      <c r="C25" s="184"/>
      <c r="D25" s="186"/>
      <c r="E25" s="184"/>
      <c r="F25" s="186"/>
      <c r="G25" s="184"/>
      <c r="H25" s="186"/>
      <c r="I25" s="186"/>
      <c r="J25" s="204"/>
      <c r="L25" s="196"/>
      <c r="M25" s="199"/>
      <c r="N25" s="196"/>
    </row>
    <row r="26" spans="1:14" ht="23.25" x14ac:dyDescent="0.35">
      <c r="A26" s="186" t="s">
        <v>156</v>
      </c>
      <c r="B26" s="207">
        <f>SUM(B11:B23)</f>
        <v>285</v>
      </c>
      <c r="C26" s="68"/>
      <c r="D26" s="191" t="s">
        <v>91</v>
      </c>
      <c r="E26" s="68"/>
      <c r="F26" s="207">
        <f>SUM(F11:F23)</f>
        <v>13173</v>
      </c>
      <c r="G26" s="68"/>
      <c r="H26" s="207">
        <f>SUM(H11:H23)</f>
        <v>-11360</v>
      </c>
      <c r="I26" s="68"/>
      <c r="J26" s="207">
        <f>SUM(J11:J23)</f>
        <v>2098</v>
      </c>
      <c r="L26" s="207">
        <f>SUM(L11:L23)</f>
        <v>77</v>
      </c>
      <c r="M26" s="68"/>
      <c r="N26" s="207">
        <f>SUM(N11:N23)</f>
        <v>2175</v>
      </c>
    </row>
    <row r="27" spans="1:14" ht="4.5" customHeight="1" thickBot="1" x14ac:dyDescent="0.35">
      <c r="A27" s="208"/>
      <c r="B27" s="209"/>
      <c r="C27" s="210"/>
      <c r="D27" s="209"/>
      <c r="E27" s="210"/>
      <c r="F27" s="209"/>
      <c r="G27" s="210"/>
      <c r="H27" s="211"/>
      <c r="I27" s="212"/>
      <c r="J27" s="209"/>
      <c r="L27" s="209"/>
      <c r="M27" s="210"/>
      <c r="N27" s="209"/>
    </row>
    <row r="28" spans="1:14" ht="12.75" customHeight="1" thickTop="1" x14ac:dyDescent="0.3">
      <c r="L28" s="186"/>
      <c r="M28" s="186"/>
      <c r="N28" s="204"/>
    </row>
    <row r="29" spans="1:14" x14ac:dyDescent="0.3">
      <c r="A29" s="213"/>
      <c r="B29" s="54"/>
      <c r="C29" s="54"/>
      <c r="D29" s="54"/>
      <c r="E29" s="54"/>
      <c r="F29" s="54"/>
      <c r="G29" s="54"/>
      <c r="H29" s="54"/>
      <c r="I29" s="54"/>
      <c r="J29" s="54"/>
    </row>
    <row r="30" spans="1:14" s="214" customFormat="1" ht="23.25" x14ac:dyDescent="0.3">
      <c r="A30" s="214" t="s">
        <v>112</v>
      </c>
      <c r="B30" s="215"/>
      <c r="C30" s="215"/>
      <c r="D30" s="215"/>
      <c r="E30" s="215"/>
      <c r="F30" s="215"/>
      <c r="G30" s="215"/>
      <c r="H30" s="215"/>
      <c r="I30" s="215"/>
      <c r="J30" s="215"/>
    </row>
    <row r="31" spans="1:14" s="214" customFormat="1" x14ac:dyDescent="0.3">
      <c r="B31" s="215"/>
      <c r="C31" s="215"/>
      <c r="D31" s="215"/>
      <c r="E31" s="215"/>
      <c r="F31" s="215"/>
      <c r="G31" s="215"/>
      <c r="H31" s="215"/>
      <c r="I31" s="215"/>
      <c r="J31" s="215"/>
    </row>
    <row r="32" spans="1:14" s="214" customFormat="1" ht="23.25" x14ac:dyDescent="0.3">
      <c r="A32" s="214" t="s">
        <v>157</v>
      </c>
      <c r="B32" s="215"/>
      <c r="C32" s="215"/>
      <c r="D32" s="215"/>
      <c r="E32" s="215"/>
      <c r="F32" s="215"/>
      <c r="G32" s="215"/>
      <c r="H32" s="215"/>
      <c r="I32" s="215"/>
      <c r="J32" s="215"/>
      <c r="L32" s="153"/>
      <c r="M32" s="153"/>
      <c r="N32" s="153"/>
    </row>
    <row r="33" spans="1:10" s="214" customFormat="1" x14ac:dyDescent="0.3">
      <c r="B33" s="215"/>
      <c r="C33" s="215"/>
      <c r="D33" s="215"/>
      <c r="E33" s="215"/>
      <c r="F33" s="215"/>
      <c r="G33" s="215"/>
      <c r="H33" s="215"/>
      <c r="I33" s="215"/>
      <c r="J33" s="215"/>
    </row>
    <row r="34" spans="1:10" s="214" customFormat="1" ht="18" customHeight="1" x14ac:dyDescent="0.3">
      <c r="A34" s="195"/>
      <c r="B34" s="215"/>
      <c r="C34" s="215"/>
      <c r="D34" s="215"/>
      <c r="E34" s="215"/>
      <c r="F34" s="215"/>
      <c r="G34" s="215"/>
      <c r="H34" s="215"/>
      <c r="I34" s="215"/>
      <c r="J34" s="215"/>
    </row>
    <row r="35" spans="1:10" x14ac:dyDescent="0.3">
      <c r="B35" s="54"/>
      <c r="C35" s="54"/>
      <c r="D35" s="54"/>
      <c r="E35" s="54"/>
      <c r="F35" s="54"/>
      <c r="G35" s="54"/>
      <c r="H35" s="54"/>
      <c r="I35" s="54"/>
      <c r="J35" s="54"/>
    </row>
    <row r="36" spans="1:10" x14ac:dyDescent="0.3">
      <c r="B36" s="54"/>
      <c r="C36" s="54"/>
      <c r="D36" s="54"/>
      <c r="E36" s="54"/>
      <c r="F36" s="54"/>
      <c r="G36" s="54"/>
      <c r="H36" s="54"/>
      <c r="I36" s="54"/>
      <c r="J36" s="54"/>
    </row>
    <row r="40" spans="1:10" x14ac:dyDescent="0.3">
      <c r="B40" s="216"/>
      <c r="D40" s="216"/>
      <c r="F40" s="216"/>
      <c r="H40" s="216"/>
      <c r="J40" s="216"/>
    </row>
    <row r="42" spans="1:10" x14ac:dyDescent="0.3">
      <c r="A42" s="54"/>
    </row>
  </sheetData>
  <pageMargins left="0.75" right="0.2" top="0.25" bottom="0.35" header="0.25" footer="0.17"/>
  <pageSetup scale="53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23"/>
  <sheetViews>
    <sheetView zoomScale="55" zoomScaleNormal="55" workbookViewId="0">
      <selection activeCell="J23" sqref="J23"/>
    </sheetView>
  </sheetViews>
  <sheetFormatPr defaultColWidth="10.88671875" defaultRowHeight="18" x14ac:dyDescent="0.25"/>
  <cols>
    <col min="1" max="1" width="24" style="220" customWidth="1"/>
    <col min="2" max="2" width="17.109375" style="220" customWidth="1"/>
    <col min="3" max="3" width="14.77734375" style="220" customWidth="1"/>
    <col min="4" max="4" width="5.77734375" style="261" customWidth="1"/>
    <col min="5" max="5" width="14.77734375" style="220" customWidth="1"/>
    <col min="6" max="6" width="4.44140625" style="222" customWidth="1"/>
    <col min="7" max="7" width="2.77734375" style="220" customWidth="1"/>
    <col min="8" max="8" width="14.77734375" style="222" customWidth="1"/>
    <col min="9" max="9" width="4.44140625" style="220" customWidth="1"/>
    <col min="10" max="10" width="14.77734375" style="220" customWidth="1"/>
    <col min="11" max="16384" width="10.88671875" style="220"/>
  </cols>
  <sheetData>
    <row r="1" spans="1:10" ht="9" customHeight="1" x14ac:dyDescent="0.25"/>
    <row r="2" spans="1:10" x14ac:dyDescent="0.25">
      <c r="A2" s="217" t="s">
        <v>0</v>
      </c>
      <c r="B2" s="218"/>
      <c r="C2" s="218"/>
      <c r="D2" s="260"/>
      <c r="E2" s="218"/>
      <c r="F2" s="219"/>
      <c r="G2" s="218"/>
      <c r="H2" s="219"/>
      <c r="I2" s="218"/>
    </row>
    <row r="3" spans="1:10" x14ac:dyDescent="0.25">
      <c r="A3" s="217" t="s">
        <v>95</v>
      </c>
      <c r="B3" s="221"/>
    </row>
    <row r="4" spans="1:10" x14ac:dyDescent="0.25">
      <c r="A4" s="223" t="s">
        <v>96</v>
      </c>
      <c r="B4" s="224"/>
      <c r="C4" s="225"/>
      <c r="D4" s="262"/>
      <c r="E4" s="225"/>
      <c r="F4" s="226"/>
      <c r="G4" s="225"/>
      <c r="H4" s="226"/>
      <c r="I4" s="225"/>
    </row>
    <row r="5" spans="1:10" x14ac:dyDescent="0.25">
      <c r="A5" s="227"/>
      <c r="B5" s="221"/>
      <c r="C5" s="218"/>
      <c r="D5" s="260"/>
      <c r="E5" s="218"/>
      <c r="F5" s="219"/>
      <c r="G5" s="218"/>
      <c r="H5" s="219"/>
      <c r="I5" s="218"/>
    </row>
    <row r="6" spans="1:10" x14ac:dyDescent="0.25">
      <c r="A6" s="217"/>
      <c r="B6" s="221"/>
      <c r="C6" s="218"/>
      <c r="D6" s="260"/>
      <c r="E6" s="218"/>
      <c r="F6" s="219"/>
      <c r="G6" s="218"/>
      <c r="H6" s="219"/>
      <c r="I6" s="218"/>
    </row>
    <row r="7" spans="1:10" x14ac:dyDescent="0.25">
      <c r="A7" s="228"/>
      <c r="B7" s="228"/>
      <c r="C7" s="229"/>
      <c r="D7" s="263"/>
      <c r="E7" s="231"/>
      <c r="F7" s="230"/>
      <c r="H7" s="230"/>
    </row>
    <row r="8" spans="1:10" ht="36.75" thickBot="1" x14ac:dyDescent="0.3">
      <c r="A8" s="227" t="s">
        <v>97</v>
      </c>
      <c r="B8" s="232"/>
      <c r="F8" s="234"/>
      <c r="H8" s="233" t="s">
        <v>155</v>
      </c>
      <c r="I8" s="264"/>
      <c r="J8" s="233" t="s">
        <v>129</v>
      </c>
    </row>
    <row r="9" spans="1:10" s="222" customFormat="1" ht="21.75" customHeight="1" x14ac:dyDescent="0.25">
      <c r="A9" s="235" t="s">
        <v>98</v>
      </c>
      <c r="B9" s="235"/>
      <c r="F9" s="237"/>
      <c r="H9" s="236">
        <v>39500</v>
      </c>
      <c r="I9" s="237"/>
      <c r="J9" s="275">
        <v>34200</v>
      </c>
    </row>
    <row r="10" spans="1:10" s="222" customFormat="1" ht="21.75" customHeight="1" x14ac:dyDescent="0.25">
      <c r="A10" s="235" t="s">
        <v>99</v>
      </c>
      <c r="B10" s="235"/>
      <c r="F10" s="237"/>
      <c r="H10" s="238">
        <v>16800</v>
      </c>
      <c r="I10" s="237"/>
      <c r="J10" s="276">
        <v>14700</v>
      </c>
    </row>
    <row r="11" spans="1:10" s="222" customFormat="1" ht="21.75" customHeight="1" x14ac:dyDescent="0.25">
      <c r="A11" s="235" t="s">
        <v>134</v>
      </c>
      <c r="B11" s="235"/>
      <c r="F11" s="237"/>
      <c r="H11" s="238">
        <v>29800</v>
      </c>
      <c r="I11" s="237"/>
      <c r="J11" s="276">
        <v>28400</v>
      </c>
    </row>
    <row r="12" spans="1:10" ht="21.75" customHeight="1" x14ac:dyDescent="0.25">
      <c r="A12" s="235" t="s">
        <v>100</v>
      </c>
      <c r="B12" s="239"/>
      <c r="F12" s="241"/>
      <c r="H12" s="240">
        <v>17500</v>
      </c>
      <c r="I12" s="265"/>
      <c r="J12" s="277">
        <v>18900</v>
      </c>
    </row>
    <row r="13" spans="1:10" ht="21.75" customHeight="1" thickBot="1" x14ac:dyDescent="0.3">
      <c r="A13" s="242" t="s">
        <v>101</v>
      </c>
      <c r="B13" s="242"/>
      <c r="F13" s="244"/>
      <c r="H13" s="243">
        <f>SUM(H9:H12)</f>
        <v>103600</v>
      </c>
      <c r="I13" s="237"/>
      <c r="J13" s="278">
        <f>SUM(J9:J12)</f>
        <v>96200</v>
      </c>
    </row>
    <row r="14" spans="1:10" ht="18.75" thickTop="1" x14ac:dyDescent="0.25">
      <c r="A14" s="242"/>
      <c r="B14" s="242"/>
      <c r="C14" s="245"/>
      <c r="D14" s="266"/>
      <c r="E14" s="245"/>
      <c r="F14" s="244"/>
      <c r="G14" s="245"/>
      <c r="H14" s="244"/>
    </row>
    <row r="15" spans="1:10" ht="33.75" customHeight="1" thickBot="1" x14ac:dyDescent="0.3">
      <c r="A15" s="221"/>
      <c r="B15" s="221"/>
      <c r="C15" s="305" t="s">
        <v>116</v>
      </c>
      <c r="D15" s="305"/>
      <c r="E15" s="305"/>
      <c r="F15" s="246"/>
      <c r="G15" s="247"/>
      <c r="H15" s="305" t="s">
        <v>153</v>
      </c>
      <c r="I15" s="305"/>
      <c r="J15" s="305"/>
    </row>
    <row r="16" spans="1:10" ht="36.75" thickBot="1" x14ac:dyDescent="0.3">
      <c r="A16" s="221" t="s">
        <v>102</v>
      </c>
      <c r="B16" s="218"/>
      <c r="C16" s="233" t="s">
        <v>155</v>
      </c>
      <c r="D16" s="267"/>
      <c r="E16" s="233" t="s">
        <v>154</v>
      </c>
      <c r="G16" s="248"/>
      <c r="H16" s="233" t="s">
        <v>155</v>
      </c>
      <c r="I16" s="267"/>
      <c r="J16" s="233" t="s">
        <v>154</v>
      </c>
    </row>
    <row r="17" spans="1:10" ht="22.5" customHeight="1" x14ac:dyDescent="0.25">
      <c r="A17" s="249" t="s">
        <v>104</v>
      </c>
      <c r="C17" s="274">
        <v>15</v>
      </c>
      <c r="D17" s="269"/>
      <c r="E17" s="250">
        <v>10</v>
      </c>
      <c r="G17" s="251"/>
      <c r="H17" s="274">
        <v>44</v>
      </c>
      <c r="I17" s="269"/>
      <c r="J17" s="250">
        <v>30</v>
      </c>
    </row>
    <row r="18" spans="1:10" ht="22.5" customHeight="1" x14ac:dyDescent="0.25">
      <c r="A18" s="249" t="s">
        <v>103</v>
      </c>
      <c r="C18" s="274">
        <v>2</v>
      </c>
      <c r="D18" s="268"/>
      <c r="E18" s="250">
        <v>3</v>
      </c>
      <c r="G18" s="251"/>
      <c r="H18" s="274">
        <v>7</v>
      </c>
      <c r="I18" s="268"/>
      <c r="J18" s="250">
        <v>8</v>
      </c>
    </row>
    <row r="19" spans="1:10" ht="22.5" customHeight="1" x14ac:dyDescent="0.25">
      <c r="A19" s="249" t="s">
        <v>105</v>
      </c>
      <c r="C19" s="274">
        <v>5</v>
      </c>
      <c r="D19" s="269"/>
      <c r="E19" s="250">
        <v>4</v>
      </c>
      <c r="G19" s="251"/>
      <c r="H19" s="274">
        <v>16</v>
      </c>
      <c r="I19" s="269"/>
      <c r="J19" s="250">
        <v>16</v>
      </c>
    </row>
    <row r="20" spans="1:10" ht="22.5" customHeight="1" x14ac:dyDescent="0.25">
      <c r="A20" s="249" t="s">
        <v>106</v>
      </c>
      <c r="C20" s="274">
        <v>1</v>
      </c>
      <c r="D20" s="269"/>
      <c r="E20" s="250">
        <v>2</v>
      </c>
      <c r="G20" s="222"/>
      <c r="H20" s="274">
        <v>5</v>
      </c>
      <c r="I20" s="269"/>
      <c r="J20" s="250">
        <v>6</v>
      </c>
    </row>
    <row r="21" spans="1:10" x14ac:dyDescent="0.25">
      <c r="A21" s="220" t="s">
        <v>150</v>
      </c>
      <c r="C21" s="274">
        <v>39</v>
      </c>
      <c r="D21" s="269"/>
      <c r="E21" s="250">
        <v>37</v>
      </c>
      <c r="H21" s="274">
        <v>110</v>
      </c>
      <c r="I21" s="269"/>
      <c r="J21" s="250">
        <v>124</v>
      </c>
    </row>
    <row r="22" spans="1:10" x14ac:dyDescent="0.25">
      <c r="A22" s="220" t="s">
        <v>140</v>
      </c>
      <c r="C22" s="274">
        <v>0</v>
      </c>
      <c r="D22" s="269"/>
      <c r="E22" s="250">
        <v>3</v>
      </c>
      <c r="H22" s="274">
        <v>3</v>
      </c>
      <c r="I22" s="269"/>
      <c r="J22" s="250">
        <v>8</v>
      </c>
    </row>
    <row r="23" spans="1:10" x14ac:dyDescent="0.25">
      <c r="A23" s="220" t="s">
        <v>141</v>
      </c>
      <c r="C23" s="274">
        <v>2</v>
      </c>
      <c r="D23" s="269"/>
      <c r="E23" s="250">
        <v>1</v>
      </c>
      <c r="H23" s="274">
        <v>3</v>
      </c>
      <c r="I23" s="269"/>
      <c r="J23" s="250">
        <v>1</v>
      </c>
    </row>
  </sheetData>
  <mergeCells count="2">
    <mergeCell ref="C15:E15"/>
    <mergeCell ref="H15:J15"/>
  </mergeCells>
  <pageMargins left="0.75" right="0.2" top="0.25" bottom="0.35" header="0.25" footer="0.17"/>
  <pageSetup scale="77" orientation="landscape" r:id="rId1"/>
  <headerFooter alignWithMargins="0">
    <oddFooter>&amp;CTable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'Balance Sheet'!Print_Area</vt:lpstr>
      <vt:lpstr>'Cash Flow'!Print_Area</vt:lpstr>
      <vt:lpstr>'Consolidated Results'!Print_Area</vt:lpstr>
      <vt:lpstr>'Equity Summary'!Print_Area</vt:lpstr>
      <vt:lpstr>'Operating Data Update '!Print_Area</vt:lpstr>
      <vt:lpstr>'Segment Results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2017-10-23T16:39:26Z</dcterms:created>
  <dcterms:modified xsi:type="dcterms:W3CDTF">2017-10-23T16:39:48Z</dcterms:modified>
</cp:coreProperties>
</file>