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9001"/>
  <workbookPr filterPrivacy="1" codeName="ThisWorkbook" defaultThemeVersion="124226"/>
  <bookViews>
    <workbookView xWindow="0" yWindow="0" windowWidth="28800" windowHeight="12210" tabRatio="789"/>
  </bookViews>
  <sheets>
    <sheet name="Consolidated Results" sheetId="1" r:id="rId1"/>
    <sheet name="Segment Results " sheetId="2" r:id="rId2"/>
    <sheet name="Balance Sheet" sheetId="3" r:id="rId3"/>
    <sheet name="Cash Flow" sheetId="4" r:id="rId4"/>
    <sheet name="Equity Summary" sheetId="5" r:id="rId5"/>
    <sheet name="Operating Data" sheetId="6" r:id="rId6"/>
    <sheet name="Restated 17 QTD" sheetId="13" r:id="rId7"/>
    <sheet name="Restated 17 YTD" sheetId="12" r:id="rId8"/>
  </sheets>
  <definedNames>
    <definedName name="_xlnm.Print_Area" localSheetId="2">'Balance Sheet'!$A$1:$I$53</definedName>
    <definedName name="_xlnm.Print_Area" localSheetId="3">'Cash Flow'!$A$1:$D$43</definedName>
    <definedName name="_xlnm.Print_Area" localSheetId="0">'Consolidated Results'!$A$1:$J$61</definedName>
    <definedName name="_xlnm.Print_Area" localSheetId="4">'Equity Summary'!$A$1:$N$44</definedName>
    <definedName name="_xlnm.Print_Area" localSheetId="5">'Operating Data'!$A$1:$J$23</definedName>
    <definedName name="_xlnm.Print_Area" localSheetId="6">'Restated 17 QTD'!$A$1:$AG$65</definedName>
    <definedName name="_xlnm.Print_Area" localSheetId="7">'Restated 17 YTD'!$A$1:$AG$65</definedName>
    <definedName name="_xlnm.Print_Area" localSheetId="1">'Segment Results '!$A$1:$Q$45</definedName>
  </definedNames>
  <calcPr calcId="171027"/>
</workbook>
</file>

<file path=xl/calcChain.xml><?xml version="1.0" encoding="utf-8"?>
<calcChain xmlns="http://schemas.openxmlformats.org/spreadsheetml/2006/main">
  <c r="J11" i="5" l="1"/>
  <c r="N11" i="5" s="1"/>
  <c r="I13" i="13" l="1"/>
  <c r="I15" i="13"/>
  <c r="G65" i="12" l="1"/>
  <c r="E65" i="12"/>
  <c r="C65" i="12"/>
  <c r="G57" i="12"/>
  <c r="E57" i="12"/>
  <c r="C57" i="12"/>
  <c r="G27" i="12"/>
  <c r="G31" i="12" s="1"/>
  <c r="G37" i="12" s="1"/>
  <c r="G41" i="12" s="1"/>
  <c r="G45" i="12" s="1"/>
  <c r="E27" i="12"/>
  <c r="E31" i="12" s="1"/>
  <c r="E37" i="12" s="1"/>
  <c r="E41" i="12" s="1"/>
  <c r="E45" i="12" s="1"/>
  <c r="C27" i="12"/>
  <c r="C31" i="12" s="1"/>
  <c r="C37" i="12" s="1"/>
  <c r="G17" i="12"/>
  <c r="E17" i="12"/>
  <c r="C17" i="12"/>
  <c r="J23" i="5"/>
  <c r="N23" i="5" s="1"/>
  <c r="AE65" i="12"/>
  <c r="AC65" i="12"/>
  <c r="AA65" i="12"/>
  <c r="AG65" i="12" s="1"/>
  <c r="AG64" i="12"/>
  <c r="AG63" i="12"/>
  <c r="AG62" i="12"/>
  <c r="AG61" i="12"/>
  <c r="AE57" i="12"/>
  <c r="AC57" i="12"/>
  <c r="AA57" i="12"/>
  <c r="AG56" i="12"/>
  <c r="AG55" i="12"/>
  <c r="AG54" i="12"/>
  <c r="AG53" i="12"/>
  <c r="AG43" i="12"/>
  <c r="AG39" i="12"/>
  <c r="AG35" i="12"/>
  <c r="AG33" i="12"/>
  <c r="AG29" i="12"/>
  <c r="AE27" i="12"/>
  <c r="AE31" i="12" s="1"/>
  <c r="AE37" i="12" s="1"/>
  <c r="AE41" i="12" s="1"/>
  <c r="AE45" i="12" s="1"/>
  <c r="AC27" i="12"/>
  <c r="AA27" i="12"/>
  <c r="AA31" i="12" s="1"/>
  <c r="AG25" i="12"/>
  <c r="AG23" i="12"/>
  <c r="AG21" i="12"/>
  <c r="AG19" i="12"/>
  <c r="AE17" i="12"/>
  <c r="AC17" i="12"/>
  <c r="AA17" i="12"/>
  <c r="AG15" i="12"/>
  <c r="AG13" i="12"/>
  <c r="AG11" i="12"/>
  <c r="AG9" i="12"/>
  <c r="W65" i="12"/>
  <c r="U65" i="12"/>
  <c r="S65" i="12"/>
  <c r="Y63" i="12"/>
  <c r="Y61" i="12"/>
  <c r="W57" i="12"/>
  <c r="U57" i="12"/>
  <c r="S57" i="12"/>
  <c r="Y55" i="12"/>
  <c r="Y53" i="12"/>
  <c r="Y43" i="12"/>
  <c r="Y39" i="12"/>
  <c r="Y35" i="12"/>
  <c r="Y33" i="12"/>
  <c r="Y29" i="12"/>
  <c r="W27" i="12"/>
  <c r="W31" i="12" s="1"/>
  <c r="W37" i="12" s="1"/>
  <c r="W41" i="12" s="1"/>
  <c r="W45" i="12" s="1"/>
  <c r="U27" i="12"/>
  <c r="U31" i="12" s="1"/>
  <c r="U37" i="12" s="1"/>
  <c r="U41" i="12" s="1"/>
  <c r="U45" i="12" s="1"/>
  <c r="S27" i="12"/>
  <c r="S31" i="12" s="1"/>
  <c r="Y25" i="12"/>
  <c r="Y23" i="12"/>
  <c r="Y21" i="12"/>
  <c r="Y19" i="12"/>
  <c r="W17" i="12"/>
  <c r="U17" i="12"/>
  <c r="S17" i="12"/>
  <c r="Y15" i="12"/>
  <c r="Y13" i="12"/>
  <c r="Y11" i="12"/>
  <c r="Y9" i="12"/>
  <c r="O65" i="12"/>
  <c r="M65" i="12"/>
  <c r="K65" i="12"/>
  <c r="Q63" i="12"/>
  <c r="Q61" i="12"/>
  <c r="O57" i="12"/>
  <c r="M57" i="12"/>
  <c r="K57" i="12"/>
  <c r="Q55" i="12"/>
  <c r="Q53" i="12"/>
  <c r="Q43" i="12"/>
  <c r="Q39" i="12"/>
  <c r="Q35" i="12"/>
  <c r="Q33" i="12"/>
  <c r="Q29" i="12"/>
  <c r="O27" i="12"/>
  <c r="O31" i="12" s="1"/>
  <c r="O37" i="12" s="1"/>
  <c r="O41" i="12" s="1"/>
  <c r="O45" i="12" s="1"/>
  <c r="M27" i="12"/>
  <c r="M31" i="12" s="1"/>
  <c r="M37" i="12" s="1"/>
  <c r="M41" i="12" s="1"/>
  <c r="M45" i="12" s="1"/>
  <c r="K27" i="12"/>
  <c r="Q25" i="12"/>
  <c r="Q23" i="12"/>
  <c r="Q21" i="12"/>
  <c r="Q19" i="12"/>
  <c r="O17" i="12"/>
  <c r="M17" i="12"/>
  <c r="K17" i="12"/>
  <c r="Q15" i="12"/>
  <c r="Q13" i="12"/>
  <c r="Q11" i="12"/>
  <c r="Q9" i="12"/>
  <c r="AE65" i="13"/>
  <c r="AC65" i="13"/>
  <c r="AA65" i="13"/>
  <c r="AG63" i="13"/>
  <c r="AG61" i="13"/>
  <c r="AE57" i="13"/>
  <c r="AC57" i="13"/>
  <c r="AA57" i="13"/>
  <c r="AG55" i="13"/>
  <c r="AG53" i="13"/>
  <c r="AG43" i="13"/>
  <c r="AG39" i="13"/>
  <c r="AG35" i="13"/>
  <c r="AG33" i="13"/>
  <c r="AG29" i="13"/>
  <c r="AE27" i="13"/>
  <c r="AE31" i="13" s="1"/>
  <c r="AE37" i="13" s="1"/>
  <c r="AE41" i="13" s="1"/>
  <c r="AE45" i="13" s="1"/>
  <c r="AC27" i="13"/>
  <c r="AA27" i="13"/>
  <c r="AA31" i="13" s="1"/>
  <c r="AG25" i="13"/>
  <c r="AG23" i="13"/>
  <c r="AG21" i="13"/>
  <c r="AG19" i="13"/>
  <c r="AE17" i="13"/>
  <c r="AC17" i="13"/>
  <c r="AA17" i="13"/>
  <c r="AG15" i="13"/>
  <c r="AG13" i="13"/>
  <c r="AG11" i="13"/>
  <c r="AG9" i="13"/>
  <c r="W65" i="13"/>
  <c r="U65" i="13"/>
  <c r="S65" i="13"/>
  <c r="Y63" i="13"/>
  <c r="Y61" i="13"/>
  <c r="W57" i="13"/>
  <c r="U57" i="13"/>
  <c r="S57" i="13"/>
  <c r="Y55" i="13"/>
  <c r="Y53" i="13"/>
  <c r="Y43" i="13"/>
  <c r="Y39" i="13"/>
  <c r="Y35" i="13"/>
  <c r="Y33" i="13"/>
  <c r="Y29" i="13"/>
  <c r="W27" i="13"/>
  <c r="W31" i="13" s="1"/>
  <c r="W37" i="13" s="1"/>
  <c r="W41" i="13" s="1"/>
  <c r="W45" i="13" s="1"/>
  <c r="U27" i="13"/>
  <c r="U31" i="13" s="1"/>
  <c r="U37" i="13" s="1"/>
  <c r="U41" i="13" s="1"/>
  <c r="U45" i="13" s="1"/>
  <c r="S27" i="13"/>
  <c r="Y25" i="13"/>
  <c r="Y23" i="13"/>
  <c r="Y21" i="13"/>
  <c r="Y19" i="13"/>
  <c r="W17" i="13"/>
  <c r="U17" i="13"/>
  <c r="S17" i="13"/>
  <c r="Y15" i="13"/>
  <c r="Y13" i="13"/>
  <c r="Y11" i="13"/>
  <c r="Y9" i="13"/>
  <c r="O65" i="13"/>
  <c r="M65" i="13"/>
  <c r="K65" i="13"/>
  <c r="Q63" i="13"/>
  <c r="Q61" i="13"/>
  <c r="O57" i="13"/>
  <c r="M57" i="13"/>
  <c r="K57" i="13"/>
  <c r="Q55" i="13"/>
  <c r="Q53" i="13"/>
  <c r="Q43" i="13"/>
  <c r="Q39" i="13"/>
  <c r="Q35" i="13"/>
  <c r="Q33" i="13"/>
  <c r="Q29" i="13"/>
  <c r="O27" i="13"/>
  <c r="O31" i="13" s="1"/>
  <c r="O37" i="13" s="1"/>
  <c r="O41" i="13" s="1"/>
  <c r="O45" i="13" s="1"/>
  <c r="M27" i="13"/>
  <c r="M31" i="13" s="1"/>
  <c r="M37" i="13" s="1"/>
  <c r="M41" i="13" s="1"/>
  <c r="M45" i="13" s="1"/>
  <c r="K27" i="13"/>
  <c r="Q25" i="13"/>
  <c r="Q23" i="13"/>
  <c r="Q21" i="13"/>
  <c r="Q19" i="13"/>
  <c r="O17" i="13"/>
  <c r="M17" i="13"/>
  <c r="K17" i="13"/>
  <c r="Q15" i="13"/>
  <c r="Q13" i="13"/>
  <c r="Q11" i="13"/>
  <c r="Q9" i="13"/>
  <c r="AG27" i="12" l="1"/>
  <c r="Y65" i="12"/>
  <c r="AG17" i="12"/>
  <c r="Q65" i="13"/>
  <c r="Y65" i="13"/>
  <c r="AG17" i="13"/>
  <c r="Y17" i="13"/>
  <c r="AG65" i="13"/>
  <c r="Q65" i="12"/>
  <c r="Q17" i="13"/>
  <c r="Y27" i="12"/>
  <c r="Y17" i="12"/>
  <c r="AG57" i="12"/>
  <c r="Y57" i="12"/>
  <c r="Q57" i="12"/>
  <c r="Q27" i="12"/>
  <c r="Q17" i="12"/>
  <c r="K31" i="12"/>
  <c r="Q31" i="12" s="1"/>
  <c r="C41" i="12"/>
  <c r="C45" i="12" s="1"/>
  <c r="C47" i="12"/>
  <c r="AG57" i="13"/>
  <c r="AG27" i="13"/>
  <c r="Y27" i="13"/>
  <c r="Y57" i="13"/>
  <c r="S31" i="13"/>
  <c r="Y31" i="13" s="1"/>
  <c r="Q27" i="13"/>
  <c r="Q57" i="13"/>
  <c r="AC31" i="12"/>
  <c r="AC37" i="12" s="1"/>
  <c r="AC41" i="12" s="1"/>
  <c r="AC45" i="12" s="1"/>
  <c r="AA37" i="12"/>
  <c r="Y31" i="12"/>
  <c r="S37" i="12"/>
  <c r="AC31" i="13"/>
  <c r="AC37" i="13" s="1"/>
  <c r="AC41" i="13" s="1"/>
  <c r="AC45" i="13" s="1"/>
  <c r="AA37" i="13"/>
  <c r="K31" i="13"/>
  <c r="K37" i="12" l="1"/>
  <c r="K41" i="12" s="1"/>
  <c r="S37" i="13"/>
  <c r="Y37" i="13" s="1"/>
  <c r="Y47" i="13" s="1"/>
  <c r="AA41" i="12"/>
  <c r="AA47" i="12"/>
  <c r="AG37" i="12"/>
  <c r="AG47" i="12" s="1"/>
  <c r="AG31" i="12"/>
  <c r="S41" i="12"/>
  <c r="S47" i="12"/>
  <c r="Y37" i="12"/>
  <c r="Y47" i="12" s="1"/>
  <c r="AG31" i="13"/>
  <c r="AA41" i="13"/>
  <c r="AG37" i="13"/>
  <c r="AG47" i="13" s="1"/>
  <c r="AA47" i="13"/>
  <c r="Q31" i="13"/>
  <c r="K37" i="13"/>
  <c r="K47" i="12" l="1"/>
  <c r="Q37" i="12"/>
  <c r="Q47" i="12" s="1"/>
  <c r="S47" i="13"/>
  <c r="S41" i="13"/>
  <c r="Y41" i="13" s="1"/>
  <c r="AG41" i="12"/>
  <c r="AA45" i="12"/>
  <c r="AG45" i="12" s="1"/>
  <c r="Y41" i="12"/>
  <c r="S45" i="12"/>
  <c r="Y45" i="12" s="1"/>
  <c r="Q41" i="12"/>
  <c r="K45" i="12"/>
  <c r="Q45" i="12" s="1"/>
  <c r="AG41" i="13"/>
  <c r="AA45" i="13"/>
  <c r="AG45" i="13" s="1"/>
  <c r="K41" i="13"/>
  <c r="Q37" i="13"/>
  <c r="Q47" i="13" s="1"/>
  <c r="K47" i="13"/>
  <c r="S45" i="13" l="1"/>
  <c r="Y45" i="13" s="1"/>
  <c r="Q41" i="13"/>
  <c r="K45" i="13"/>
  <c r="Q45" i="13" s="1"/>
  <c r="I15" i="12" l="1"/>
  <c r="G65" i="13"/>
  <c r="E65" i="13"/>
  <c r="C65" i="13"/>
  <c r="I63" i="13"/>
  <c r="I61" i="13"/>
  <c r="G57" i="13"/>
  <c r="E57" i="13"/>
  <c r="C57" i="13"/>
  <c r="I55" i="13"/>
  <c r="I53" i="13"/>
  <c r="I43" i="13"/>
  <c r="I39" i="13"/>
  <c r="I35" i="13"/>
  <c r="I33" i="13"/>
  <c r="I29" i="13"/>
  <c r="G27" i="13"/>
  <c r="G31" i="13" s="1"/>
  <c r="G37" i="13" s="1"/>
  <c r="G41" i="13" s="1"/>
  <c r="G45" i="13" s="1"/>
  <c r="E27" i="13"/>
  <c r="E31" i="13" s="1"/>
  <c r="E37" i="13" s="1"/>
  <c r="E41" i="13" s="1"/>
  <c r="E45" i="13" s="1"/>
  <c r="C27" i="13"/>
  <c r="C31" i="13" s="1"/>
  <c r="I25" i="13"/>
  <c r="I23" i="13"/>
  <c r="I21" i="13"/>
  <c r="I19" i="13"/>
  <c r="G17" i="13"/>
  <c r="E17" i="13"/>
  <c r="C17" i="13"/>
  <c r="I11" i="13"/>
  <c r="I9" i="13"/>
  <c r="I63" i="12"/>
  <c r="I61" i="12"/>
  <c r="I55" i="12"/>
  <c r="I53" i="12"/>
  <c r="I43" i="12"/>
  <c r="I39" i="12"/>
  <c r="I35" i="12"/>
  <c r="I33" i="12"/>
  <c r="I29" i="12"/>
  <c r="I25" i="12"/>
  <c r="I23" i="12"/>
  <c r="I21" i="12"/>
  <c r="I19" i="12"/>
  <c r="I13" i="12"/>
  <c r="I11" i="12"/>
  <c r="I9" i="12"/>
  <c r="I57" i="13" l="1"/>
  <c r="I17" i="12"/>
  <c r="I65" i="12"/>
  <c r="I57" i="12"/>
  <c r="I65" i="13"/>
  <c r="I27" i="13"/>
  <c r="I17" i="13"/>
  <c r="I31" i="13"/>
  <c r="C37" i="13"/>
  <c r="I31" i="12"/>
  <c r="I27" i="12"/>
  <c r="C47" i="13" l="1"/>
  <c r="C41" i="13"/>
  <c r="I37" i="13"/>
  <c r="I47" i="13" s="1"/>
  <c r="I37" i="12"/>
  <c r="I47" i="12" s="1"/>
  <c r="C45" i="13" l="1"/>
  <c r="I45" i="13" s="1"/>
  <c r="I41" i="13"/>
  <c r="I45" i="12"/>
  <c r="I41" i="12"/>
  <c r="B23" i="4" l="1"/>
  <c r="B35" i="4" l="1"/>
  <c r="D35" i="4"/>
  <c r="E23" i="2"/>
  <c r="E30" i="2" l="1"/>
  <c r="E29" i="2"/>
  <c r="E28" i="2"/>
  <c r="E27" i="2"/>
  <c r="C28" i="2"/>
  <c r="C29" i="2"/>
  <c r="C30" i="2"/>
  <c r="C27" i="2"/>
  <c r="H18" i="2"/>
  <c r="H17" i="2"/>
  <c r="H16" i="2"/>
  <c r="H15" i="2"/>
  <c r="H11" i="2"/>
  <c r="H10" i="2"/>
  <c r="H9" i="2"/>
  <c r="H8" i="2"/>
  <c r="C19" i="2" l="1"/>
  <c r="C44" i="3"/>
  <c r="C46" i="3" s="1"/>
  <c r="C12" i="1" l="1"/>
  <c r="C16" i="1" s="1"/>
  <c r="C22" i="1" s="1"/>
  <c r="C26" i="1" s="1"/>
  <c r="E12" i="1"/>
  <c r="E16" i="1" s="1"/>
  <c r="E22" i="1" s="1"/>
  <c r="E26" i="1" s="1"/>
  <c r="D28" i="4" l="1"/>
  <c r="B28" i="4"/>
  <c r="D23" i="4"/>
  <c r="D37" i="4" l="1"/>
  <c r="D39" i="4" s="1"/>
  <c r="B37" i="4"/>
  <c r="B39" i="4" s="1"/>
  <c r="B28" i="5" l="1"/>
  <c r="F28" i="5"/>
  <c r="H28" i="5"/>
  <c r="L28" i="5"/>
  <c r="J13" i="5"/>
  <c r="N13" i="5" s="1"/>
  <c r="J15" i="5"/>
  <c r="J17" i="5"/>
  <c r="N17" i="5" s="1"/>
  <c r="J19" i="5"/>
  <c r="N19" i="5" s="1"/>
  <c r="J25" i="5"/>
  <c r="N25" i="5" s="1"/>
  <c r="J21" i="5"/>
  <c r="N21" i="5" s="1"/>
  <c r="C15" i="3"/>
  <c r="C22" i="3" s="1"/>
  <c r="C31" i="3"/>
  <c r="C37" i="3" s="1"/>
  <c r="E44" i="3"/>
  <c r="E46" i="3" s="1"/>
  <c r="E31" i="3"/>
  <c r="E37" i="3" s="1"/>
  <c r="E15" i="3"/>
  <c r="E22" i="3" s="1"/>
  <c r="C23" i="2"/>
  <c r="H23" i="2" s="1"/>
  <c r="E19" i="2"/>
  <c r="C12" i="2"/>
  <c r="E12" i="2"/>
  <c r="E47" i="3" l="1"/>
  <c r="E31" i="2"/>
  <c r="H19" i="2"/>
  <c r="H12" i="2"/>
  <c r="C31" i="2"/>
  <c r="J28" i="5"/>
  <c r="N15" i="5"/>
  <c r="N28" i="5" s="1"/>
  <c r="C47" i="3"/>
  <c r="E24" i="2"/>
  <c r="E33" i="2" s="1"/>
  <c r="C24" i="2"/>
  <c r="H24" i="2" l="1"/>
  <c r="C33" i="2"/>
  <c r="J13" i="6"/>
  <c r="H13" i="6" l="1"/>
</calcChain>
</file>

<file path=xl/sharedStrings.xml><?xml version="1.0" encoding="utf-8"?>
<sst xmlns="http://schemas.openxmlformats.org/spreadsheetml/2006/main" count="344" uniqueCount="208">
  <si>
    <t>Lockheed Martin Corporation</t>
  </si>
  <si>
    <t>(unaudited; in millions, except per share data)</t>
  </si>
  <si>
    <t>Net sales</t>
  </si>
  <si>
    <t>Interest expense</t>
  </si>
  <si>
    <t>%</t>
  </si>
  <si>
    <t xml:space="preserve">   Basic</t>
  </si>
  <si>
    <t>Weighted average shares outstanding</t>
  </si>
  <si>
    <t xml:space="preserve">   Diluted</t>
  </si>
  <si>
    <t>Common shares reported in stockholders' equity at end of period</t>
  </si>
  <si>
    <t>Business Segment Summary Operating Results</t>
  </si>
  <si>
    <t>(unaudited; in millions)</t>
  </si>
  <si>
    <t xml:space="preserve"> </t>
  </si>
  <si>
    <t>% Change</t>
  </si>
  <si>
    <t xml:space="preserve">Net sales </t>
  </si>
  <si>
    <t xml:space="preserve">  Aeronautics</t>
  </si>
  <si>
    <t xml:space="preserve">  Missiles and Fire Control</t>
  </si>
  <si>
    <t xml:space="preserve">     Total net sales</t>
  </si>
  <si>
    <t xml:space="preserve">Operating profit </t>
  </si>
  <si>
    <t xml:space="preserve">  Stock-based compensation</t>
  </si>
  <si>
    <t xml:space="preserve">  Other, net</t>
  </si>
  <si>
    <t xml:space="preserve">Operating margins </t>
  </si>
  <si>
    <t xml:space="preserve">     Total business segment operating margins</t>
  </si>
  <si>
    <t xml:space="preserve">     Total consolidated operating margins</t>
  </si>
  <si>
    <t>Consolidated Balance Sheets</t>
  </si>
  <si>
    <t>(unaudited; in millions, except par value)</t>
  </si>
  <si>
    <t>Assets</t>
  </si>
  <si>
    <t>Current assets</t>
  </si>
  <si>
    <t xml:space="preserve">  Cash and cash equivalents</t>
  </si>
  <si>
    <t xml:space="preserve">  Receivables, net</t>
  </si>
  <si>
    <t xml:space="preserve">  Other current assets</t>
  </si>
  <si>
    <t xml:space="preserve">    Total current assets</t>
  </si>
  <si>
    <t xml:space="preserve">Goodwill </t>
  </si>
  <si>
    <t>Deferred income taxes</t>
  </si>
  <si>
    <t>Other noncurrent assets</t>
  </si>
  <si>
    <t xml:space="preserve">      Total assets</t>
  </si>
  <si>
    <t>Current liabilities</t>
  </si>
  <si>
    <t xml:space="preserve">  Accounts payable</t>
  </si>
  <si>
    <t xml:space="preserve">  Other current liabilities</t>
  </si>
  <si>
    <t xml:space="preserve">      Total current liabilities</t>
  </si>
  <si>
    <t>Accrued pension liabilities</t>
  </si>
  <si>
    <t>Other postretirement benefit liabilities</t>
  </si>
  <si>
    <t>Long-term debt, net</t>
  </si>
  <si>
    <t>Other noncurrent liabilities</t>
  </si>
  <si>
    <t xml:space="preserve">      Total liabilities</t>
  </si>
  <si>
    <t>Stockholders' equity</t>
  </si>
  <si>
    <t xml:space="preserve">  Common stock, $1 par value per share</t>
  </si>
  <si>
    <t xml:space="preserve">  Additional paid-in capital</t>
  </si>
  <si>
    <t xml:space="preserve">  Retained earnings</t>
  </si>
  <si>
    <t xml:space="preserve">  Accumulated other comprehensive loss</t>
  </si>
  <si>
    <t>Operating activities</t>
  </si>
  <si>
    <t>Net earnings</t>
  </si>
  <si>
    <t>Adjustments to reconcile net earnings to net cash provided by operating activities</t>
  </si>
  <si>
    <t xml:space="preserve">  Depreciation and amortization</t>
  </si>
  <si>
    <t xml:space="preserve">  Changes in assets and liabilities</t>
  </si>
  <si>
    <t xml:space="preserve">      Receivables, net</t>
  </si>
  <si>
    <t xml:space="preserve">      Accounts payable</t>
  </si>
  <si>
    <t xml:space="preserve">      Postretirement benefit plans</t>
  </si>
  <si>
    <t xml:space="preserve">      Income taxes</t>
  </si>
  <si>
    <t>Investing activities</t>
  </si>
  <si>
    <t>Capital expenditures</t>
  </si>
  <si>
    <t>Other, net</t>
  </si>
  <si>
    <t>Financing activities</t>
  </si>
  <si>
    <t>Repurchases of common stock</t>
  </si>
  <si>
    <t>Proceeds from stock option exercises</t>
  </si>
  <si>
    <t>Dividends paid</t>
  </si>
  <si>
    <t>Net change in cash and cash equivalents</t>
  </si>
  <si>
    <t>Cash and cash equivalents at beginning of period</t>
  </si>
  <si>
    <t>Cash and cash equivalents at end of period</t>
  </si>
  <si>
    <t>Accumulated</t>
  </si>
  <si>
    <t>Additional</t>
  </si>
  <si>
    <t>Other</t>
  </si>
  <si>
    <t>Total</t>
  </si>
  <si>
    <t>Common</t>
  </si>
  <si>
    <t>Retained</t>
  </si>
  <si>
    <t>Comprehensive</t>
  </si>
  <si>
    <t>Stockholders'</t>
  </si>
  <si>
    <t>Stock</t>
  </si>
  <si>
    <t>Capital</t>
  </si>
  <si>
    <t>Earnings</t>
  </si>
  <si>
    <t>Loss</t>
  </si>
  <si>
    <r>
      <t xml:space="preserve">$      </t>
    </r>
    <r>
      <rPr>
        <b/>
        <sz val="14"/>
        <rFont val="Arial"/>
        <family val="2"/>
      </rPr>
      <t xml:space="preserve">  </t>
    </r>
    <r>
      <rPr>
        <b/>
        <sz val="18"/>
        <rFont val="Arial"/>
        <family val="2"/>
      </rPr>
      <t xml:space="preserve"> </t>
    </r>
    <r>
      <rPr>
        <b/>
        <sz val="14"/>
        <rFont val="Arial"/>
        <family val="2"/>
      </rPr>
      <t xml:space="preserve">  </t>
    </r>
    <r>
      <rPr>
        <b/>
        <sz val="16"/>
        <rFont val="Arial"/>
        <family val="2"/>
      </rPr>
      <t xml:space="preserve"> - </t>
    </r>
  </si>
  <si>
    <t xml:space="preserve">Repurchases of common stock </t>
  </si>
  <si>
    <r>
      <t>Dividends declared</t>
    </r>
    <r>
      <rPr>
        <vertAlign val="superscript"/>
        <sz val="16"/>
        <rFont val="Arial"/>
        <family val="2"/>
      </rPr>
      <t>2</t>
    </r>
  </si>
  <si>
    <t>Operating Data</t>
  </si>
  <si>
    <t>(unaudited; in millions, except aircraft deliveries)</t>
  </si>
  <si>
    <t>Backlog</t>
  </si>
  <si>
    <t>Aeronautics</t>
  </si>
  <si>
    <t>Missiles and Fire Control</t>
  </si>
  <si>
    <t xml:space="preserve">  Total backlog</t>
  </si>
  <si>
    <t xml:space="preserve">Aircraft Deliveries </t>
  </si>
  <si>
    <t xml:space="preserve">F-16 </t>
  </si>
  <si>
    <t>F-35</t>
  </si>
  <si>
    <t>C-130J</t>
  </si>
  <si>
    <t>C-5</t>
  </si>
  <si>
    <t>Property, plant and equipment, net</t>
  </si>
  <si>
    <t xml:space="preserve">  Salaries, benefits and payroll taxes</t>
  </si>
  <si>
    <t>Unallocated items</t>
  </si>
  <si>
    <t>Total unallocated items</t>
  </si>
  <si>
    <r>
      <t>Other comprehensive income, net of tax</t>
    </r>
    <r>
      <rPr>
        <vertAlign val="superscript"/>
        <sz val="16"/>
        <rFont val="Arial"/>
        <family val="2"/>
      </rPr>
      <t>1</t>
    </r>
  </si>
  <si>
    <t xml:space="preserve">      Net cash used for investing activities</t>
  </si>
  <si>
    <t>Quarters Ended</t>
  </si>
  <si>
    <t>Cost of sales</t>
  </si>
  <si>
    <t>Earnings per common share</t>
  </si>
  <si>
    <t>Intangible assets, net</t>
  </si>
  <si>
    <t>Net earnings from discontinued operations</t>
  </si>
  <si>
    <t>Earnings from continuing operations before income taxes</t>
  </si>
  <si>
    <t xml:space="preserve">      Total liabilities and equity</t>
  </si>
  <si>
    <t>Liabilities and equity</t>
  </si>
  <si>
    <t>Consolidated Statement of Equity</t>
  </si>
  <si>
    <t>Net earnings from continuing operations</t>
  </si>
  <si>
    <t xml:space="preserve">  Rotary and Mission Systems</t>
  </si>
  <si>
    <t>Rotary and Mission Systems</t>
  </si>
  <si>
    <t>Income tax expense</t>
  </si>
  <si>
    <t xml:space="preserve">      Net cash used for financing activities</t>
  </si>
  <si>
    <t xml:space="preserve">      Net cash provided by operating activities</t>
  </si>
  <si>
    <t xml:space="preserve">Commercial helicopter programs </t>
  </si>
  <si>
    <t>International military helicopter programs</t>
  </si>
  <si>
    <t>in Subsidiary</t>
  </si>
  <si>
    <t>Interests</t>
  </si>
  <si>
    <t>Net decrease in noncontrolling interests in subsidiary</t>
  </si>
  <si>
    <t xml:space="preserve">Government helicopter programs </t>
  </si>
  <si>
    <t>Noncontrolling</t>
  </si>
  <si>
    <t>Paid-in</t>
  </si>
  <si>
    <t xml:space="preserve">  Noncontrolling interests in subsidiary</t>
  </si>
  <si>
    <t>Dec. 31,
2017</t>
  </si>
  <si>
    <t xml:space="preserve">  Current maturities of long-term debt
</t>
  </si>
  <si>
    <t>Balance at Dec. 31, 2017</t>
  </si>
  <si>
    <t>Business Segment Operating Profit</t>
  </si>
  <si>
    <t>Total Unallocated Items</t>
  </si>
  <si>
    <t>Total Consolidated Operating Profit</t>
  </si>
  <si>
    <t>Effective tax rate</t>
  </si>
  <si>
    <t>Basic</t>
  </si>
  <si>
    <t>Continuing operations</t>
  </si>
  <si>
    <t>Discontinued operations</t>
  </si>
  <si>
    <t>Basic earnings per common share</t>
  </si>
  <si>
    <t>Diluted</t>
  </si>
  <si>
    <t>Diluted earnings per common share</t>
  </si>
  <si>
    <t xml:space="preserve">Consolidated Statements of Earnings - Adjusted for Impacts of New Accounting Standards
</t>
  </si>
  <si>
    <t xml:space="preserve">  Space</t>
  </si>
  <si>
    <t>Stock-based awards, ESOP activity and other</t>
  </si>
  <si>
    <t>Space</t>
  </si>
  <si>
    <t>March 26,
2017</t>
  </si>
  <si>
    <t>March 25,
2018</t>
  </si>
  <si>
    <t xml:space="preserve">Quarters Ended
</t>
  </si>
  <si>
    <t xml:space="preserve">$            - </t>
  </si>
  <si>
    <t>Balance at March 25, 2018</t>
  </si>
  <si>
    <t xml:space="preserve">  FAS/CAS operating adjustment</t>
  </si>
  <si>
    <t xml:space="preserve">
Historical</t>
  </si>
  <si>
    <t xml:space="preserve">
Adjusted</t>
  </si>
  <si>
    <t>Quarter Ended March 26, 2017</t>
  </si>
  <si>
    <t>Quarter Ended June 25, 2017</t>
  </si>
  <si>
    <t>Quarter Ended Sept. 24, 2017</t>
  </si>
  <si>
    <t>Quarter Ended Dec. 31, 2017</t>
  </si>
  <si>
    <t>Three Months Ended March 26, 2017</t>
  </si>
  <si>
    <t>Six Months June 25, 2017</t>
  </si>
  <si>
    <t>Nine Months Ended Sept. 24, 2017</t>
  </si>
  <si>
    <t>Twelve Months Dec. 31, 2017</t>
  </si>
  <si>
    <t>Earnings before income taxes</t>
  </si>
  <si>
    <r>
      <t>Consolidated Statements of Earnings</t>
    </r>
    <r>
      <rPr>
        <b/>
        <vertAlign val="superscript"/>
        <sz val="15"/>
        <rFont val="Arial"/>
        <family val="2"/>
      </rPr>
      <t>1</t>
    </r>
  </si>
  <si>
    <r>
      <t>Gross profit</t>
    </r>
    <r>
      <rPr>
        <vertAlign val="superscript"/>
        <sz val="15"/>
        <rFont val="Arial"/>
        <family val="2"/>
      </rPr>
      <t>2</t>
    </r>
  </si>
  <si>
    <r>
      <t>Other income (expense), net</t>
    </r>
    <r>
      <rPr>
        <vertAlign val="superscript"/>
        <sz val="15"/>
        <rFont val="Arial"/>
        <family val="2"/>
      </rPr>
      <t>3</t>
    </r>
  </si>
  <si>
    <t xml:space="preserve">   Effective tax rate</t>
  </si>
  <si>
    <r>
      <rPr>
        <vertAlign val="superscript"/>
        <sz val="15"/>
        <rFont val="Arial"/>
        <family val="2"/>
      </rPr>
      <t xml:space="preserve">1  </t>
    </r>
    <r>
      <rPr>
        <sz val="15"/>
        <rFont val="Arial"/>
        <family val="2"/>
      </rPr>
      <t>The corporation closes its books and records on the last Sunday of the calendar quarter to align its financial closing with its business</t>
    </r>
  </si>
  <si>
    <t xml:space="preserve">   and tables of financial information included herein are labeled based on that convention. This practice only affects interim periods, as the</t>
  </si>
  <si>
    <t xml:space="preserve">   corporation's fiscal year ends on Dec. 31.</t>
  </si>
  <si>
    <r>
      <t xml:space="preserve">  Other, net</t>
    </r>
    <r>
      <rPr>
        <vertAlign val="superscript"/>
        <sz val="16"/>
        <rFont val="Arial"/>
        <family val="2"/>
      </rPr>
      <t>2</t>
    </r>
  </si>
  <si>
    <r>
      <t xml:space="preserve">     Total business segment operating profit</t>
    </r>
    <r>
      <rPr>
        <b/>
        <vertAlign val="superscript"/>
        <sz val="16"/>
        <rFont val="Arial"/>
        <family val="2"/>
      </rPr>
      <t>1</t>
    </r>
  </si>
  <si>
    <r>
      <t xml:space="preserve">  Rotary and Mission Systems</t>
    </r>
    <r>
      <rPr>
        <vertAlign val="superscript"/>
        <sz val="16"/>
        <rFont val="Arial"/>
        <family val="2"/>
      </rPr>
      <t>1</t>
    </r>
  </si>
  <si>
    <t xml:space="preserve">  Inventories</t>
  </si>
  <si>
    <t xml:space="preserve">  Contract assets</t>
  </si>
  <si>
    <t xml:space="preserve">  Contract liabilities</t>
  </si>
  <si>
    <t xml:space="preserve">      Total deficit</t>
  </si>
  <si>
    <t xml:space="preserve">      Total stockholders' deficit</t>
  </si>
  <si>
    <t>Consolidated Statements of Cash Flows</t>
  </si>
  <si>
    <t xml:space="preserve">      Contract assets</t>
  </si>
  <si>
    <r>
      <t>Equity</t>
    </r>
    <r>
      <rPr>
        <b/>
        <vertAlign val="superscript"/>
        <sz val="16"/>
        <rFont val="Arial"/>
        <family val="2"/>
      </rPr>
      <t>4</t>
    </r>
  </si>
  <si>
    <r>
      <t>Reclassification of effects from tax reform</t>
    </r>
    <r>
      <rPr>
        <vertAlign val="superscript"/>
        <sz val="16"/>
        <rFont val="Arial"/>
        <family val="2"/>
      </rPr>
      <t>3</t>
    </r>
  </si>
  <si>
    <r>
      <rPr>
        <vertAlign val="superscript"/>
        <sz val="15"/>
        <rFont val="Arial"/>
        <family val="2"/>
      </rPr>
      <t>2</t>
    </r>
    <r>
      <rPr>
        <sz val="15"/>
        <rFont val="Arial"/>
        <family val="2"/>
      </rPr>
      <t xml:space="preserve">  Represents dividends of $2.00 per share declared for the first quarter of 2018.</t>
    </r>
  </si>
  <si>
    <t>Other non-operating income (expense), net</t>
  </si>
  <si>
    <t xml:space="preserve">   performance matters and recorded an additional reserve of $120 million ($74 million, or $0.25 per share, after tax) at its RMS business</t>
  </si>
  <si>
    <t xml:space="preserve">   segment.</t>
  </si>
  <si>
    <r>
      <t>Deficit</t>
    </r>
    <r>
      <rPr>
        <b/>
        <vertAlign val="superscript"/>
        <sz val="16"/>
        <rFont val="Arial"/>
        <family val="2"/>
      </rPr>
      <t>4</t>
    </r>
  </si>
  <si>
    <r>
      <rPr>
        <vertAlign val="superscript"/>
        <sz val="15"/>
        <rFont val="Arial"/>
        <family val="2"/>
      </rPr>
      <t>4</t>
    </r>
    <r>
      <rPr>
        <sz val="15"/>
        <rFont val="Arial"/>
        <family val="2"/>
      </rPr>
      <t xml:space="preserve">  The deficit in equity was predominantly due to a $1.9 billion net one-time charge recorded at Dec. 31, 2017, which was primarily due to the estimated</t>
    </r>
  </si>
  <si>
    <t xml:space="preserve">    accumulated other comprehensive loss resulting from the Tax Act to retained earnings.
</t>
  </si>
  <si>
    <r>
      <t xml:space="preserve">    </t>
    </r>
    <r>
      <rPr>
        <i/>
        <sz val="15"/>
        <rFont val="Arial"/>
        <family val="2"/>
      </rPr>
      <t>of Certain Tax Effects from Accumulated Other Comprehensive Income</t>
    </r>
    <r>
      <rPr>
        <sz val="15"/>
        <rFont val="Arial"/>
        <family val="2"/>
      </rPr>
      <t>. Accordingly, the corporation reclassified the stranded income tax effects in</t>
    </r>
  </si>
  <si>
    <r>
      <rPr>
        <vertAlign val="superscript"/>
        <sz val="15"/>
        <rFont val="Arial"/>
        <family val="2"/>
      </rPr>
      <t>3</t>
    </r>
    <r>
      <rPr>
        <sz val="15"/>
        <rFont val="Arial"/>
        <family val="2"/>
      </rPr>
      <t xml:space="preserve">  In the first quarter of 2018, the corporation adopted ASU 2018-02, </t>
    </r>
    <r>
      <rPr>
        <i/>
        <sz val="15"/>
        <rFont val="Arial"/>
        <family val="2"/>
      </rPr>
      <t>Income Statement - Reporting Comprehensive Income (Topic 220): Reclassification</t>
    </r>
  </si>
  <si>
    <t xml:space="preserve">      Inventories</t>
  </si>
  <si>
    <t xml:space="preserve">      Contract liabilities</t>
  </si>
  <si>
    <t>Reclassification
for New Pension
Guidance</t>
  </si>
  <si>
    <t>Adjustments for New Rev Rec Guidance</t>
  </si>
  <si>
    <t xml:space="preserve">   the corporation’s portion of a non-cash asset impairment charge recorded by the corporation's equity method investee, Advanced Military </t>
  </si>
  <si>
    <r>
      <rPr>
        <vertAlign val="superscript"/>
        <sz val="15"/>
        <rFont val="Arial"/>
        <family val="2"/>
      </rPr>
      <t>1</t>
    </r>
    <r>
      <rPr>
        <sz val="15"/>
        <rFont val="Arial"/>
        <family val="2"/>
      </rPr>
      <t xml:space="preserve">  Primarily represents the reclassification adjustment for the recognition of prior period amounts related to pension and other postretirement benefit plans.
</t>
    </r>
  </si>
  <si>
    <t xml:space="preserve">   impacts of the enactment of the Tax Act and the annual Dec. 31, 2017 re-measurement adjustment related to the corporation's pension and other </t>
  </si>
  <si>
    <t xml:space="preserve">   postretirement benefit plans of $1.4 billion. Under Maryland law, if a corporation has a deficit in equity, it is still able to pay dividends and make share </t>
  </si>
  <si>
    <t xml:space="preserve">   repurchases in an amount limited to its net earnings in either the current or the preceding fiscal year or from the net earnings for the preceding eight </t>
  </si>
  <si>
    <t xml:space="preserve">   quarters and if it is otherwise able to pay its debts as these come due.</t>
  </si>
  <si>
    <r>
      <t>Operating profit</t>
    </r>
    <r>
      <rPr>
        <b/>
        <vertAlign val="superscript"/>
        <sz val="15"/>
        <rFont val="Arial"/>
        <family val="2"/>
      </rPr>
      <t>2, 3</t>
    </r>
  </si>
  <si>
    <r>
      <t>Net earnings</t>
    </r>
    <r>
      <rPr>
        <b/>
        <vertAlign val="superscript"/>
        <sz val="15"/>
        <rFont val="Arial"/>
        <family val="2"/>
      </rPr>
      <t>2, 3</t>
    </r>
  </si>
  <si>
    <r>
      <t xml:space="preserve">   Diluted</t>
    </r>
    <r>
      <rPr>
        <vertAlign val="superscript"/>
        <sz val="15"/>
        <rFont val="Arial"/>
        <family val="2"/>
      </rPr>
      <t>2, 3</t>
    </r>
  </si>
  <si>
    <r>
      <t xml:space="preserve">     Total consolidated operating profit</t>
    </r>
    <r>
      <rPr>
        <b/>
        <vertAlign val="superscript"/>
        <sz val="16"/>
        <rFont val="Arial"/>
        <family val="2"/>
      </rPr>
      <t>1, 2</t>
    </r>
  </si>
  <si>
    <t xml:space="preserve">Other non-operating expense, net </t>
  </si>
  <si>
    <r>
      <rPr>
        <vertAlign val="superscript"/>
        <sz val="15"/>
        <rFont val="Arial"/>
        <family val="2"/>
      </rPr>
      <t xml:space="preserve">2  </t>
    </r>
    <r>
      <rPr>
        <sz val="15"/>
        <rFont val="Arial"/>
        <family val="2"/>
      </rPr>
      <t>In the first quarter of 2017, the corporation revised its estimated costs to complete the EADGE-T contract, as a consequence of ongoing</t>
    </r>
  </si>
  <si>
    <r>
      <rPr>
        <vertAlign val="superscript"/>
        <sz val="15"/>
        <rFont val="Arial"/>
        <family val="2"/>
      </rPr>
      <t>1</t>
    </r>
    <r>
      <rPr>
        <sz val="15"/>
        <rFont val="Arial"/>
        <family val="2"/>
      </rPr>
      <t xml:space="preserve">  In the first quarter of 2017, the corporation revised its estimated costs to complete the EADGE-T contract, as a consequence of ongoing</t>
    </r>
  </si>
  <si>
    <t xml:space="preserve">   processes, which was on Mar. 25 for the first quarter of 2018 and Mar. 26 for the first quarter of 2017. The consolidated financial statements</t>
  </si>
  <si>
    <t xml:space="preserve">   Maintenance, Repair and Overhaul Center LLC, (AMMROC).</t>
  </si>
  <si>
    <t xml:space="preserve">   the corporation’s portion of a non-cash asset impairment charge recorded by the corporation's equity method investee, AMMROC.</t>
  </si>
  <si>
    <r>
      <rPr>
        <vertAlign val="superscript"/>
        <sz val="15"/>
        <rFont val="Arial"/>
        <family val="2"/>
      </rPr>
      <t>2</t>
    </r>
    <r>
      <rPr>
        <sz val="15"/>
        <rFont val="Arial"/>
        <family val="2"/>
      </rPr>
      <t xml:space="preserve">  In the first quarter of 2017, the corporation recognized a $64 million charge ($40 million, or $0.14 per share, after tax), which represents </t>
    </r>
  </si>
  <si>
    <r>
      <rPr>
        <vertAlign val="superscript"/>
        <sz val="15"/>
        <rFont val="Arial"/>
        <family val="2"/>
      </rPr>
      <t xml:space="preserve">3  </t>
    </r>
    <r>
      <rPr>
        <sz val="15"/>
        <rFont val="Arial"/>
        <family val="2"/>
      </rPr>
      <t xml:space="preserve">In the first quarter of 2017, the corporation recognized a $64 million charge ($40 million, or $0.14 per share, after tax), which represents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</si>
</sst>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0">
    <numFmt numFmtId="5" formatCode="&quot;$&quot;#,##0_);\(&quot;$&quot;#,##0\)"/>
    <numFmt numFmtId="7" formatCode="&quot;$&quot;#,##0.00_);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_);\(#,##0.0\)"/>
    <numFmt numFmtId="165" formatCode="General_)"/>
    <numFmt numFmtId="166" formatCode="_(&quot;$&quot;* #,##0_);_(&quot;$&quot;* \(#,##0\);_(&quot;$&quot;* &quot;-&quot;??_);_(@_)"/>
    <numFmt numFmtId="167" formatCode="_(* #,##0_);_(* \(#,##0\);_(* &quot;-&quot;??_);_(@_)"/>
    <numFmt numFmtId="168" formatCode="_(* #,##0.0_);_(* \(#,##0.0\);_(* &quot;-&quot;??_);_(@_)"/>
    <numFmt numFmtId="169" formatCode="0.0%"/>
    <numFmt numFmtId="170" formatCode="0.0_)"/>
    <numFmt numFmtId="171" formatCode="0.0_);\(0.0\)"/>
    <numFmt numFmtId="172" formatCode="_(&quot;$&quot;\ #,##0_);_(&quot;$&quot;\ \(#,##0\);_(&quot;$&quot;\ &quot;-&quot;??_);_(@_)"/>
    <numFmt numFmtId="173" formatCode="_(* #,##0.0_);_(* \(#,##0.0\);_(* &quot;-&quot;_);_(@_)"/>
    <numFmt numFmtId="174" formatCode="mmmm\ dd\,\ yyyy"/>
    <numFmt numFmtId="175" formatCode="_(&quot;$&quot;\ #,##0_);_(&quot;$&quot;\(#,##0\);_(&quot;$&quot;&quot;-&quot;_);_(@_)"/>
    <numFmt numFmtId="176" formatCode="mmmm\ d\,\ yyyy"/>
    <numFmt numFmtId="177" formatCode="\ #,##0.0%;\(#,##0.0%\)"/>
  </numFmts>
  <fonts count="22" x14ac:knownFonts="1">
    <font>
      <sz val="12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5"/>
      <name val="Arial"/>
      <family val="2"/>
    </font>
    <font>
      <sz val="15"/>
      <name val="Arial"/>
      <family val="2"/>
    </font>
    <font>
      <sz val="10"/>
      <name val="Arial"/>
      <family val="2"/>
    </font>
    <font>
      <b/>
      <vertAlign val="superscript"/>
      <sz val="15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sz val="10"/>
      <name val="Times New Roman"/>
      <family val="1"/>
    </font>
    <font>
      <sz val="11"/>
      <name val="Times New Roman"/>
      <family val="1"/>
    </font>
    <font>
      <vertAlign val="superscript"/>
      <sz val="16"/>
      <name val="Arial"/>
      <family val="2"/>
    </font>
    <font>
      <b/>
      <sz val="14"/>
      <name val="Arial"/>
      <family val="2"/>
    </font>
    <font>
      <b/>
      <sz val="18"/>
      <name val="Arial"/>
      <family val="2"/>
    </font>
    <font>
      <sz val="14"/>
      <name val="Arial"/>
      <family val="2"/>
    </font>
    <font>
      <b/>
      <vertAlign val="superscript"/>
      <sz val="14"/>
      <name val="Arial"/>
      <family val="2"/>
    </font>
    <font>
      <b/>
      <u/>
      <sz val="14"/>
      <name val="Arial"/>
      <family val="2"/>
    </font>
    <font>
      <vertAlign val="superscript"/>
      <sz val="15"/>
      <name val="Arial"/>
      <family val="2"/>
    </font>
    <font>
      <b/>
      <vertAlign val="superscript"/>
      <sz val="16"/>
      <name val="Arial"/>
      <family val="2"/>
    </font>
    <font>
      <b/>
      <sz val="12"/>
      <name val="Arial"/>
      <family val="2"/>
    </font>
    <font>
      <i/>
      <sz val="15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32">
    <xf numFmtId="164" fontId="0" fillId="0" borderId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4" fontId="3" fillId="0" borderId="0"/>
    <xf numFmtId="164" fontId="6" fillId="0" borderId="0"/>
    <xf numFmtId="0" fontId="3" fillId="0" borderId="0"/>
    <xf numFmtId="164" fontId="6" fillId="0" borderId="0"/>
    <xf numFmtId="164" fontId="6" fillId="0" borderId="0"/>
    <xf numFmtId="164" fontId="3" fillId="0" borderId="0"/>
    <xf numFmtId="0" fontId="10" fillId="0" borderId="0"/>
    <xf numFmtId="164" fontId="6" fillId="0" borderId="0"/>
    <xf numFmtId="0" fontId="11" fillId="0" borderId="0"/>
    <xf numFmtId="164" fontId="3" fillId="0" borderId="0"/>
    <xf numFmtId="164" fontId="6" fillId="0" borderId="0"/>
    <xf numFmtId="164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37" fontId="6" fillId="0" borderId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3" fillId="0" borderId="0" applyFont="0" applyFill="0" applyBorder="0" applyAlignment="0" applyProtection="0"/>
    <xf numFmtId="5" fontId="6" fillId="0" borderId="0" applyFill="0" applyBorder="0" applyAlignment="0" applyProtection="0"/>
    <xf numFmtId="176" fontId="6" fillId="0" borderId="0" applyFill="0" applyBorder="0" applyAlignment="0" applyProtection="0"/>
    <xf numFmtId="2" fontId="6" fillId="0" borderId="0" applyFill="0" applyBorder="0" applyAlignment="0" applyProtection="0"/>
    <xf numFmtId="164" fontId="3" fillId="0" borderId="0"/>
    <xf numFmtId="0" fontId="2" fillId="0" borderId="0"/>
    <xf numFmtId="9" fontId="2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3" fillId="0" borderId="0"/>
  </cellStyleXfs>
  <cellXfs count="420">
    <xf numFmtId="164" fontId="0" fillId="0" borderId="0" xfId="0"/>
    <xf numFmtId="165" fontId="4" fillId="2" borderId="0" xfId="0" applyNumberFormat="1" applyFont="1" applyFill="1" applyAlignment="1" applyProtection="1">
      <alignment horizontal="left"/>
    </xf>
    <xf numFmtId="164" fontId="5" fillId="2" borderId="0" xfId="4" applyFont="1" applyFill="1"/>
    <xf numFmtId="165" fontId="5" fillId="2" borderId="0" xfId="0" applyNumberFormat="1" applyFont="1" applyFill="1" applyProtection="1"/>
    <xf numFmtId="164" fontId="5" fillId="2" borderId="0" xfId="5" applyFont="1" applyFill="1"/>
    <xf numFmtId="164" fontId="5" fillId="2" borderId="0" xfId="5" applyFont="1" applyFill="1" applyBorder="1"/>
    <xf numFmtId="164" fontId="5" fillId="2" borderId="0" xfId="0" applyFont="1" applyFill="1"/>
    <xf numFmtId="165" fontId="4" fillId="2" borderId="0" xfId="0" applyNumberFormat="1" applyFont="1" applyFill="1" applyProtection="1"/>
    <xf numFmtId="164" fontId="4" fillId="2" borderId="0" xfId="4" applyFont="1" applyFill="1"/>
    <xf numFmtId="49" fontId="7" fillId="2" borderId="0" xfId="4" applyNumberFormat="1" applyFont="1" applyFill="1" applyAlignment="1" applyProtection="1">
      <alignment horizontal="center"/>
    </xf>
    <xf numFmtId="164" fontId="4" fillId="2" borderId="0" xfId="5" applyFont="1" applyFill="1"/>
    <xf numFmtId="9" fontId="5" fillId="2" borderId="0" xfId="3" applyFont="1" applyFill="1" applyProtection="1"/>
    <xf numFmtId="166" fontId="4" fillId="2" borderId="0" xfId="2" applyNumberFormat="1" applyFont="1" applyFill="1" applyProtection="1"/>
    <xf numFmtId="37" fontId="5" fillId="2" borderId="0" xfId="0" applyNumberFormat="1" applyFont="1" applyFill="1" applyProtection="1"/>
    <xf numFmtId="166" fontId="5" fillId="2" borderId="0" xfId="2" applyNumberFormat="1" applyFont="1" applyFill="1" applyProtection="1"/>
    <xf numFmtId="165" fontId="5" fillId="2" borderId="0" xfId="0" applyNumberFormat="1" applyFont="1" applyFill="1" applyAlignment="1" applyProtection="1">
      <alignment horizontal="left"/>
    </xf>
    <xf numFmtId="5" fontId="4" fillId="2" borderId="0" xfId="0" applyNumberFormat="1" applyFont="1" applyFill="1" applyProtection="1"/>
    <xf numFmtId="5" fontId="5" fillId="2" borderId="0" xfId="0" applyNumberFormat="1" applyFont="1" applyFill="1" applyProtection="1"/>
    <xf numFmtId="167" fontId="4" fillId="2" borderId="2" xfId="1" applyNumberFormat="1" applyFont="1" applyFill="1" applyBorder="1" applyProtection="1"/>
    <xf numFmtId="167" fontId="5" fillId="2" borderId="2" xfId="1" applyNumberFormat="1" applyFont="1" applyFill="1" applyBorder="1" applyProtection="1"/>
    <xf numFmtId="167" fontId="4" fillId="2" borderId="0" xfId="1" applyNumberFormat="1" applyFont="1" applyFill="1" applyProtection="1"/>
    <xf numFmtId="167" fontId="5" fillId="2" borderId="0" xfId="0" applyNumberFormat="1" applyFont="1" applyFill="1" applyProtection="1"/>
    <xf numFmtId="167" fontId="5" fillId="2" borderId="0" xfId="1" applyNumberFormat="1" applyFont="1" applyFill="1" applyProtection="1"/>
    <xf numFmtId="167" fontId="4" fillId="2" borderId="0" xfId="0" applyNumberFormat="1" applyFont="1" applyFill="1" applyProtection="1"/>
    <xf numFmtId="165" fontId="5" fillId="0" borderId="0" xfId="0" applyNumberFormat="1" applyFont="1" applyFill="1" applyProtection="1"/>
    <xf numFmtId="167" fontId="4" fillId="2" borderId="0" xfId="1" applyNumberFormat="1" applyFont="1" applyFill="1" applyBorder="1" applyProtection="1"/>
    <xf numFmtId="167" fontId="5" fillId="2" borderId="0" xfId="1" applyNumberFormat="1" applyFont="1" applyFill="1" applyBorder="1" applyProtection="1"/>
    <xf numFmtId="166" fontId="4" fillId="2" borderId="3" xfId="2" applyNumberFormat="1" applyFont="1" applyFill="1" applyBorder="1" applyProtection="1"/>
    <xf numFmtId="166" fontId="5" fillId="2" borderId="3" xfId="2" applyNumberFormat="1" applyFont="1" applyFill="1" applyBorder="1" applyProtection="1"/>
    <xf numFmtId="168" fontId="4" fillId="2" borderId="3" xfId="1" applyNumberFormat="1" applyFont="1" applyFill="1" applyBorder="1" applyProtection="1"/>
    <xf numFmtId="169" fontId="4" fillId="2" borderId="0" xfId="0" applyNumberFormat="1" applyFont="1" applyFill="1" applyProtection="1"/>
    <xf numFmtId="168" fontId="5" fillId="2" borderId="3" xfId="1" applyNumberFormat="1" applyFont="1" applyFill="1" applyBorder="1" applyProtection="1"/>
    <xf numFmtId="7" fontId="4" fillId="2" borderId="0" xfId="0" applyNumberFormat="1" applyFont="1" applyFill="1" applyProtection="1"/>
    <xf numFmtId="7" fontId="5" fillId="2" borderId="0" xfId="0" applyNumberFormat="1" applyFont="1" applyFill="1" applyProtection="1"/>
    <xf numFmtId="165" fontId="4" fillId="2" borderId="0" xfId="0" quotePrefix="1" applyNumberFormat="1" applyFont="1" applyFill="1" applyAlignment="1" applyProtection="1">
      <alignment horizontal="left"/>
    </xf>
    <xf numFmtId="165" fontId="5" fillId="2" borderId="0" xfId="0" applyNumberFormat="1" applyFont="1" applyFill="1" applyBorder="1" applyAlignment="1" applyProtection="1">
      <alignment horizontal="left"/>
    </xf>
    <xf numFmtId="9" fontId="5" fillId="2" borderId="0" xfId="3" applyFont="1" applyFill="1" applyBorder="1" applyProtection="1"/>
    <xf numFmtId="7" fontId="5" fillId="2" borderId="0" xfId="0" applyNumberFormat="1" applyFont="1" applyFill="1" applyBorder="1" applyProtection="1"/>
    <xf numFmtId="170" fontId="4" fillId="2" borderId="0" xfId="0" applyNumberFormat="1" applyFont="1" applyFill="1" applyProtection="1"/>
    <xf numFmtId="170" fontId="5" fillId="2" borderId="0" xfId="0" applyNumberFormat="1" applyFont="1" applyFill="1" applyProtection="1"/>
    <xf numFmtId="9" fontId="5" fillId="2" borderId="0" xfId="0" applyNumberFormat="1" applyFont="1" applyFill="1" applyProtection="1"/>
    <xf numFmtId="171" fontId="4" fillId="2" borderId="0" xfId="0" applyNumberFormat="1" applyFont="1" applyFill="1" applyProtection="1"/>
    <xf numFmtId="37" fontId="5" fillId="2" borderId="0" xfId="0" applyNumberFormat="1" applyFont="1" applyFill="1"/>
    <xf numFmtId="164" fontId="7" fillId="2" borderId="0" xfId="4" applyFont="1" applyFill="1"/>
    <xf numFmtId="164" fontId="5" fillId="2" borderId="0" xfId="7" applyFont="1" applyFill="1"/>
    <xf numFmtId="165" fontId="8" fillId="2" borderId="0" xfId="0" applyNumberFormat="1" applyFont="1" applyFill="1" applyAlignment="1" applyProtection="1">
      <alignment horizontal="left"/>
    </xf>
    <xf numFmtId="164" fontId="9" fillId="2" borderId="0" xfId="5" applyFont="1" applyFill="1"/>
    <xf numFmtId="164" fontId="8" fillId="2" borderId="0" xfId="8" applyFont="1" applyFill="1"/>
    <xf numFmtId="164" fontId="9" fillId="2" borderId="0" xfId="8" applyFont="1" applyFill="1" applyAlignment="1">
      <alignment horizontal="left"/>
    </xf>
    <xf numFmtId="164" fontId="9" fillId="2" borderId="0" xfId="8" applyFont="1" applyFill="1"/>
    <xf numFmtId="165" fontId="9" fillId="2" borderId="0" xfId="0" applyNumberFormat="1" applyFont="1" applyFill="1" applyProtection="1"/>
    <xf numFmtId="165" fontId="9" fillId="2" borderId="0" xfId="0" applyNumberFormat="1" applyFont="1" applyFill="1" applyAlignment="1" applyProtection="1">
      <alignment horizontal="right"/>
    </xf>
    <xf numFmtId="165" fontId="9" fillId="2" borderId="0" xfId="0" applyNumberFormat="1" applyFont="1" applyFill="1" applyAlignment="1" applyProtection="1">
      <alignment horizontal="left"/>
    </xf>
    <xf numFmtId="164" fontId="9" fillId="2" borderId="0" xfId="0" applyFont="1" applyFill="1"/>
    <xf numFmtId="164" fontId="9" fillId="2" borderId="0" xfId="0" applyFont="1" applyFill="1" applyAlignment="1">
      <alignment horizontal="right"/>
    </xf>
    <xf numFmtId="164" fontId="9" fillId="2" borderId="0" xfId="0" applyFont="1" applyFill="1" applyAlignment="1">
      <alignment horizontal="left"/>
    </xf>
    <xf numFmtId="164" fontId="8" fillId="2" borderId="0" xfId="0" applyFont="1" applyFill="1" applyAlignment="1"/>
    <xf numFmtId="0" fontId="8" fillId="2" borderId="0" xfId="6" applyFont="1" applyFill="1" applyBorder="1" applyAlignment="1" applyProtection="1">
      <alignment vertical="top"/>
      <protection locked="0"/>
    </xf>
    <xf numFmtId="0" fontId="8" fillId="2" borderId="0" xfId="6" applyFont="1" applyFill="1" applyBorder="1" applyAlignment="1" applyProtection="1">
      <alignment horizontal="right" vertical="top"/>
      <protection locked="0"/>
    </xf>
    <xf numFmtId="164" fontId="8" fillId="2" borderId="0" xfId="0" applyFont="1" applyFill="1" applyBorder="1" applyAlignment="1">
      <alignment horizontal="left"/>
    </xf>
    <xf numFmtId="49" fontId="8" fillId="2" borderId="0" xfId="0" quotePrefix="1" applyNumberFormat="1" applyFont="1" applyFill="1" applyAlignment="1" applyProtection="1">
      <alignment horizontal="center"/>
    </xf>
    <xf numFmtId="164" fontId="8" fillId="2" borderId="0" xfId="0" applyFont="1" applyFill="1" applyAlignment="1">
      <alignment horizontal="left"/>
    </xf>
    <xf numFmtId="164" fontId="8" fillId="2" borderId="0" xfId="0" applyFont="1" applyFill="1" applyProtection="1">
      <protection locked="0"/>
    </xf>
    <xf numFmtId="164" fontId="8" fillId="2" borderId="0" xfId="0" applyFont="1" applyFill="1" applyAlignment="1" applyProtection="1">
      <alignment horizontal="left"/>
      <protection locked="0"/>
    </xf>
    <xf numFmtId="164" fontId="9" fillId="2" borderId="0" xfId="0" applyFont="1" applyFill="1" applyProtection="1">
      <protection locked="0"/>
    </xf>
    <xf numFmtId="164" fontId="9" fillId="2" borderId="0" xfId="0" applyFont="1" applyFill="1" applyBorder="1" applyAlignment="1">
      <alignment horizontal="left"/>
    </xf>
    <xf numFmtId="164" fontId="9" fillId="2" borderId="0" xfId="5" applyFont="1" applyFill="1" applyBorder="1"/>
    <xf numFmtId="166" fontId="8" fillId="2" borderId="0" xfId="2" applyNumberFormat="1" applyFont="1" applyFill="1" applyBorder="1" applyProtection="1"/>
    <xf numFmtId="41" fontId="8" fillId="2" borderId="0" xfId="0" applyNumberFormat="1" applyFont="1" applyFill="1" applyBorder="1" applyAlignment="1" applyProtection="1">
      <alignment horizontal="left"/>
    </xf>
    <xf numFmtId="166" fontId="9" fillId="2" borderId="0" xfId="2" applyNumberFormat="1" applyFont="1" applyFill="1" applyBorder="1" applyProtection="1"/>
    <xf numFmtId="5" fontId="9" fillId="2" borderId="0" xfId="0" applyNumberFormat="1" applyFont="1" applyFill="1" applyBorder="1" applyProtection="1"/>
    <xf numFmtId="0" fontId="9" fillId="2" borderId="0" xfId="1" applyNumberFormat="1" applyFont="1" applyFill="1" applyAlignment="1" applyProtection="1">
      <alignment horizontal="left"/>
    </xf>
    <xf numFmtId="41" fontId="8" fillId="2" borderId="0" xfId="0" applyNumberFormat="1" applyFont="1" applyFill="1" applyBorder="1" applyProtection="1"/>
    <xf numFmtId="41" fontId="9" fillId="2" borderId="0" xfId="0" applyNumberFormat="1" applyFont="1" applyFill="1" applyBorder="1" applyProtection="1"/>
    <xf numFmtId="41" fontId="8" fillId="2" borderId="2" xfId="0" applyNumberFormat="1" applyFont="1" applyFill="1" applyBorder="1" applyProtection="1"/>
    <xf numFmtId="41" fontId="8" fillId="2" borderId="0" xfId="0" applyNumberFormat="1" applyFont="1" applyFill="1" applyAlignment="1" applyProtection="1">
      <alignment horizontal="left"/>
    </xf>
    <xf numFmtId="41" fontId="9" fillId="2" borderId="2" xfId="0" applyNumberFormat="1" applyFont="1" applyFill="1" applyBorder="1" applyProtection="1"/>
    <xf numFmtId="5" fontId="9" fillId="2" borderId="0" xfId="0" applyNumberFormat="1" applyFont="1" applyFill="1" applyProtection="1"/>
    <xf numFmtId="166" fontId="8" fillId="2" borderId="5" xfId="2" applyNumberFormat="1" applyFont="1" applyFill="1" applyBorder="1" applyAlignment="1" applyProtection="1">
      <alignment horizontal="right"/>
    </xf>
    <xf numFmtId="172" fontId="8" fillId="2" borderId="0" xfId="2" quotePrefix="1" applyNumberFormat="1" applyFont="1" applyFill="1" applyAlignment="1" applyProtection="1">
      <alignment horizontal="left"/>
    </xf>
    <xf numFmtId="166" fontId="9" fillId="2" borderId="5" xfId="2" applyNumberFormat="1" applyFont="1" applyFill="1" applyBorder="1" applyAlignment="1" applyProtection="1">
      <alignment horizontal="right"/>
    </xf>
    <xf numFmtId="164" fontId="8" fillId="2" borderId="0" xfId="0" applyFont="1" applyFill="1"/>
    <xf numFmtId="41" fontId="8" fillId="2" borderId="0" xfId="0" applyNumberFormat="1" applyFont="1" applyFill="1" applyProtection="1"/>
    <xf numFmtId="41" fontId="9" fillId="2" borderId="0" xfId="0" applyNumberFormat="1" applyFont="1" applyFill="1" applyProtection="1"/>
    <xf numFmtId="167" fontId="9" fillId="2" borderId="0" xfId="1" applyNumberFormat="1" applyFont="1" applyFill="1" applyAlignment="1" applyProtection="1">
      <alignment horizontal="right"/>
    </xf>
    <xf numFmtId="167" fontId="9" fillId="2" borderId="0" xfId="1" applyNumberFormat="1" applyFont="1" applyFill="1" applyAlignment="1" applyProtection="1">
      <alignment horizontal="left"/>
    </xf>
    <xf numFmtId="0" fontId="8" fillId="2" borderId="0" xfId="6" applyFont="1" applyFill="1" applyAlignment="1">
      <alignment horizontal="left"/>
    </xf>
    <xf numFmtId="167" fontId="8" fillId="2" borderId="0" xfId="1" applyNumberFormat="1" applyFont="1" applyFill="1" applyBorder="1" applyAlignment="1" applyProtection="1">
      <alignment horizontal="right"/>
    </xf>
    <xf numFmtId="167" fontId="8" fillId="2" borderId="0" xfId="1" applyNumberFormat="1" applyFont="1" applyFill="1" applyBorder="1" applyAlignment="1" applyProtection="1">
      <alignment horizontal="left"/>
    </xf>
    <xf numFmtId="167" fontId="9" fillId="2" borderId="0" xfId="1" applyNumberFormat="1" applyFont="1" applyFill="1" applyBorder="1" applyAlignment="1" applyProtection="1">
      <alignment horizontal="right"/>
    </xf>
    <xf numFmtId="167" fontId="8" fillId="2" borderId="0" xfId="1" applyNumberFormat="1" applyFont="1" applyFill="1" applyBorder="1" applyProtection="1"/>
    <xf numFmtId="172" fontId="8" fillId="2" borderId="0" xfId="2" applyNumberFormat="1" applyFont="1" applyFill="1" applyAlignment="1" applyProtection="1">
      <alignment horizontal="left"/>
    </xf>
    <xf numFmtId="167" fontId="9" fillId="2" borderId="0" xfId="1" applyNumberFormat="1" applyFont="1" applyFill="1" applyBorder="1" applyProtection="1"/>
    <xf numFmtId="167" fontId="9" fillId="2" borderId="0" xfId="1" applyNumberFormat="1" applyFont="1" applyFill="1" applyProtection="1"/>
    <xf numFmtId="167" fontId="8" fillId="2" borderId="2" xfId="1" applyNumberFormat="1" applyFont="1" applyFill="1" applyBorder="1" applyProtection="1"/>
    <xf numFmtId="167" fontId="9" fillId="2" borderId="2" xfId="1" applyNumberFormat="1" applyFont="1" applyFill="1" applyBorder="1" applyProtection="1"/>
    <xf numFmtId="164" fontId="9" fillId="3" borderId="0" xfId="0" applyFont="1" applyFill="1" applyAlignment="1"/>
    <xf numFmtId="164" fontId="9" fillId="3" borderId="0" xfId="5" applyFont="1" applyFill="1"/>
    <xf numFmtId="172" fontId="9" fillId="2" borderId="0" xfId="2" applyNumberFormat="1" applyFont="1" applyFill="1" applyBorder="1" applyAlignment="1" applyProtection="1">
      <alignment horizontal="left"/>
    </xf>
    <xf numFmtId="172" fontId="9" fillId="2" borderId="0" xfId="2" applyNumberFormat="1" applyFont="1" applyFill="1" applyBorder="1" applyAlignment="1" applyProtection="1">
      <alignment horizontal="right"/>
    </xf>
    <xf numFmtId="41" fontId="9" fillId="2" borderId="0" xfId="1" applyNumberFormat="1" applyFont="1" applyFill="1" applyBorder="1" applyProtection="1"/>
    <xf numFmtId="41" fontId="8" fillId="2" borderId="0" xfId="1" applyNumberFormat="1" applyFont="1" applyFill="1" applyBorder="1" applyProtection="1"/>
    <xf numFmtId="37" fontId="9" fillId="2" borderId="0" xfId="5" applyNumberFormat="1" applyFont="1" applyFill="1" applyBorder="1" applyAlignment="1">
      <alignment horizontal="left"/>
    </xf>
    <xf numFmtId="167" fontId="8" fillId="2" borderId="0" xfId="1" applyNumberFormat="1" applyFont="1" applyFill="1" applyBorder="1" applyAlignment="1">
      <alignment horizontal="right" vertical="top"/>
    </xf>
    <xf numFmtId="37" fontId="9" fillId="2" borderId="0" xfId="5" applyNumberFormat="1" applyFont="1" applyFill="1" applyBorder="1" applyAlignment="1">
      <alignment horizontal="right"/>
    </xf>
    <xf numFmtId="167" fontId="9" fillId="2" borderId="0" xfId="1" applyNumberFormat="1" applyFont="1" applyFill="1" applyBorder="1" applyAlignment="1">
      <alignment horizontal="right" vertical="top"/>
    </xf>
    <xf numFmtId="164" fontId="8" fillId="3" borderId="0" xfId="0" applyFont="1" applyFill="1" applyAlignment="1"/>
    <xf numFmtId="167" fontId="8" fillId="2" borderId="6" xfId="1" applyNumberFormat="1" applyFont="1" applyFill="1" applyBorder="1" applyAlignment="1">
      <alignment horizontal="right" vertical="top"/>
    </xf>
    <xf numFmtId="167" fontId="9" fillId="2" borderId="6" xfId="1" applyNumberFormat="1" applyFont="1" applyFill="1" applyBorder="1" applyAlignment="1">
      <alignment horizontal="right" vertical="top"/>
    </xf>
    <xf numFmtId="166" fontId="8" fillId="2" borderId="3" xfId="2" applyNumberFormat="1" applyFont="1" applyFill="1" applyBorder="1" applyProtection="1"/>
    <xf numFmtId="166" fontId="9" fillId="2" borderId="3" xfId="2" applyNumberFormat="1" applyFont="1" applyFill="1" applyBorder="1" applyProtection="1"/>
    <xf numFmtId="172" fontId="8" fillId="2" borderId="0" xfId="2" applyNumberFormat="1" applyFont="1" applyFill="1" applyBorder="1" applyProtection="1"/>
    <xf numFmtId="172" fontId="9" fillId="2" borderId="0" xfId="2" applyNumberFormat="1" applyFont="1" applyFill="1" applyBorder="1" applyProtection="1"/>
    <xf numFmtId="5" fontId="9" fillId="2" borderId="0" xfId="0" applyNumberFormat="1" applyFont="1" applyFill="1" applyAlignment="1" applyProtection="1">
      <alignment horizontal="right"/>
    </xf>
    <xf numFmtId="5" fontId="9" fillId="2" borderId="0" xfId="0" applyNumberFormat="1" applyFont="1" applyFill="1" applyAlignment="1" applyProtection="1">
      <alignment horizontal="left"/>
    </xf>
    <xf numFmtId="41" fontId="8" fillId="2" borderId="0" xfId="0" applyNumberFormat="1" applyFont="1" applyFill="1" applyAlignment="1" applyProtection="1">
      <alignment horizontal="right"/>
    </xf>
    <xf numFmtId="168" fontId="8" fillId="2" borderId="0" xfId="1" applyNumberFormat="1" applyFont="1" applyFill="1" applyAlignment="1">
      <alignment horizontal="right"/>
    </xf>
    <xf numFmtId="173" fontId="8" fillId="2" borderId="0" xfId="0" applyNumberFormat="1" applyFont="1" applyFill="1" applyAlignment="1" applyProtection="1">
      <alignment horizontal="left"/>
    </xf>
    <xf numFmtId="168" fontId="9" fillId="2" borderId="0" xfId="1" applyNumberFormat="1" applyFont="1" applyFill="1" applyAlignment="1">
      <alignment horizontal="right"/>
    </xf>
    <xf numFmtId="173" fontId="9" fillId="2" borderId="0" xfId="0" applyNumberFormat="1" applyFont="1" applyFill="1" applyAlignment="1" applyProtection="1">
      <alignment horizontal="right"/>
    </xf>
    <xf numFmtId="173" fontId="9" fillId="2" borderId="0" xfId="0" applyNumberFormat="1" applyFont="1" applyFill="1" applyAlignment="1" applyProtection="1">
      <alignment horizontal="left"/>
    </xf>
    <xf numFmtId="37" fontId="8" fillId="2" borderId="0" xfId="0" applyNumberFormat="1" applyFont="1" applyFill="1" applyAlignment="1" applyProtection="1">
      <alignment horizontal="left"/>
    </xf>
    <xf numFmtId="37" fontId="8" fillId="2" borderId="0" xfId="0" applyNumberFormat="1" applyFont="1" applyFill="1" applyAlignment="1" applyProtection="1">
      <alignment horizontal="left" indent="1"/>
    </xf>
    <xf numFmtId="164" fontId="9" fillId="2" borderId="0" xfId="5" applyFont="1" applyFill="1" applyAlignment="1">
      <alignment horizontal="left"/>
    </xf>
    <xf numFmtId="164" fontId="9" fillId="2" borderId="0" xfId="5" applyFont="1" applyFill="1" applyAlignment="1">
      <alignment horizontal="right"/>
    </xf>
    <xf numFmtId="165" fontId="8" fillId="2" borderId="0" xfId="9" applyNumberFormat="1" applyFont="1" applyFill="1" applyAlignment="1" applyProtection="1">
      <alignment horizontal="left"/>
    </xf>
    <xf numFmtId="41" fontId="8" fillId="2" borderId="0" xfId="9" applyNumberFormat="1" applyFont="1" applyFill="1" applyBorder="1" applyAlignment="1" applyProtection="1">
      <alignment horizontal="center"/>
    </xf>
    <xf numFmtId="165" fontId="9" fillId="2" borderId="0" xfId="9" applyNumberFormat="1" applyFont="1" applyFill="1" applyProtection="1"/>
    <xf numFmtId="165" fontId="9" fillId="2" borderId="0" xfId="9" applyNumberFormat="1" applyFont="1" applyFill="1" applyAlignment="1" applyProtection="1">
      <alignment horizontal="center"/>
    </xf>
    <xf numFmtId="165" fontId="8" fillId="2" borderId="0" xfId="9" applyNumberFormat="1" applyFont="1" applyFill="1" applyBorder="1" applyProtection="1"/>
    <xf numFmtId="16" fontId="9" fillId="2" borderId="0" xfId="6" quotePrefix="1" applyNumberFormat="1" applyFont="1" applyFill="1" applyBorder="1" applyAlignment="1" applyProtection="1">
      <alignment horizontal="center" vertical="top"/>
      <protection locked="0"/>
    </xf>
    <xf numFmtId="165" fontId="8" fillId="2" borderId="0" xfId="9" applyNumberFormat="1" applyFont="1" applyFill="1" applyProtection="1"/>
    <xf numFmtId="171" fontId="9" fillId="2" borderId="0" xfId="9" quotePrefix="1" applyNumberFormat="1" applyFont="1" applyFill="1" applyBorder="1" applyProtection="1"/>
    <xf numFmtId="165" fontId="9" fillId="2" borderId="0" xfId="9" applyNumberFormat="1" applyFont="1" applyFill="1" applyAlignment="1" applyProtection="1">
      <alignment horizontal="left"/>
    </xf>
    <xf numFmtId="171" fontId="9" fillId="2" borderId="0" xfId="9" applyNumberFormat="1" applyFont="1" applyFill="1" applyBorder="1" applyProtection="1"/>
    <xf numFmtId="166" fontId="8" fillId="2" borderId="0" xfId="2" applyNumberFormat="1" applyFont="1" applyFill="1" applyProtection="1"/>
    <xf numFmtId="166" fontId="9" fillId="2" borderId="0" xfId="2" applyNumberFormat="1" applyFont="1" applyFill="1" applyProtection="1"/>
    <xf numFmtId="41" fontId="8" fillId="2" borderId="0" xfId="1" applyNumberFormat="1" applyFont="1" applyFill="1" applyProtection="1"/>
    <xf numFmtId="41" fontId="9" fillId="2" borderId="0" xfId="1" applyNumberFormat="1" applyFont="1" applyFill="1" applyProtection="1"/>
    <xf numFmtId="41" fontId="8" fillId="2" borderId="2" xfId="1" applyNumberFormat="1" applyFont="1" applyFill="1" applyBorder="1" applyProtection="1"/>
    <xf numFmtId="41" fontId="9" fillId="2" borderId="2" xfId="1" applyNumberFormat="1" applyFont="1" applyFill="1" applyBorder="1" applyProtection="1"/>
    <xf numFmtId="165" fontId="9" fillId="2" borderId="0" xfId="9" applyNumberFormat="1" applyFont="1" applyFill="1" applyAlignment="1" applyProtection="1">
      <alignment horizontal="left" indent="1"/>
    </xf>
    <xf numFmtId="167" fontId="8" fillId="2" borderId="0" xfId="1" applyNumberFormat="1" applyFont="1" applyFill="1" applyProtection="1"/>
    <xf numFmtId="171" fontId="8" fillId="2" borderId="0" xfId="9" applyNumberFormat="1" applyFont="1" applyFill="1" applyProtection="1"/>
    <xf numFmtId="171" fontId="9" fillId="2" borderId="0" xfId="9" applyNumberFormat="1" applyFont="1" applyFill="1" applyProtection="1"/>
    <xf numFmtId="41" fontId="8" fillId="2" borderId="0" xfId="9" applyNumberFormat="1" applyFont="1" applyFill="1" applyBorder="1" applyAlignment="1">
      <alignment horizontal="center"/>
    </xf>
    <xf numFmtId="42" fontId="8" fillId="2" borderId="0" xfId="2" applyNumberFormat="1" applyFont="1" applyFill="1" applyBorder="1" applyAlignment="1" applyProtection="1">
      <alignment horizontal="center"/>
    </xf>
    <xf numFmtId="5" fontId="8" fillId="2" borderId="0" xfId="9" applyNumberFormat="1" applyFont="1" applyFill="1" applyProtection="1"/>
    <xf numFmtId="5" fontId="9" fillId="2" borderId="0" xfId="9" applyNumberFormat="1" applyFont="1" applyFill="1" applyProtection="1"/>
    <xf numFmtId="41" fontId="9" fillId="2" borderId="0" xfId="9" applyNumberFormat="1" applyFont="1" applyFill="1" applyBorder="1" applyAlignment="1">
      <alignment horizontal="center"/>
    </xf>
    <xf numFmtId="171" fontId="8" fillId="2" borderId="0" xfId="9" applyNumberFormat="1" applyFont="1" applyFill="1"/>
    <xf numFmtId="171" fontId="9" fillId="2" borderId="0" xfId="9" applyNumberFormat="1" applyFont="1" applyFill="1"/>
    <xf numFmtId="0" fontId="9" fillId="2" borderId="0" xfId="10" applyFont="1" applyFill="1"/>
    <xf numFmtId="165" fontId="8" fillId="3" borderId="0" xfId="9" applyNumberFormat="1" applyFont="1" applyFill="1" applyAlignment="1" applyProtection="1">
      <alignment horizontal="left"/>
    </xf>
    <xf numFmtId="165" fontId="9" fillId="3" borderId="0" xfId="9" applyNumberFormat="1" applyFont="1" applyFill="1" applyProtection="1"/>
    <xf numFmtId="164" fontId="9" fillId="3" borderId="0" xfId="11" applyFont="1" applyFill="1"/>
    <xf numFmtId="165" fontId="8" fillId="3" borderId="0" xfId="9" applyNumberFormat="1" applyFont="1" applyFill="1" applyProtection="1"/>
    <xf numFmtId="166" fontId="8" fillId="3" borderId="0" xfId="9" applyNumberFormat="1" applyFont="1" applyFill="1" applyProtection="1"/>
    <xf numFmtId="37" fontId="9" fillId="3" borderId="0" xfId="9" applyNumberFormat="1" applyFont="1" applyFill="1" applyProtection="1"/>
    <xf numFmtId="166" fontId="9" fillId="3" borderId="0" xfId="9" applyNumberFormat="1" applyFont="1" applyFill="1" applyProtection="1"/>
    <xf numFmtId="165" fontId="9" fillId="3" borderId="0" xfId="9" applyNumberFormat="1" applyFont="1" applyFill="1" applyAlignment="1" applyProtection="1">
      <alignment horizontal="left"/>
    </xf>
    <xf numFmtId="42" fontId="8" fillId="2" borderId="0" xfId="2" applyNumberFormat="1" applyFont="1" applyFill="1" applyProtection="1"/>
    <xf numFmtId="42" fontId="9" fillId="3" borderId="0" xfId="2" applyNumberFormat="1" applyFont="1" applyFill="1" applyProtection="1"/>
    <xf numFmtId="5" fontId="9" fillId="3" borderId="0" xfId="9" applyNumberFormat="1" applyFont="1" applyFill="1" applyProtection="1"/>
    <xf numFmtId="165" fontId="9" fillId="3" borderId="0" xfId="12" applyNumberFormat="1" applyFont="1" applyFill="1" applyAlignment="1" applyProtection="1">
      <alignment horizontal="left" indent="1"/>
    </xf>
    <xf numFmtId="41" fontId="9" fillId="3" borderId="0" xfId="1" applyNumberFormat="1" applyFont="1" applyFill="1" applyProtection="1"/>
    <xf numFmtId="165" fontId="9" fillId="3" borderId="0" xfId="9" applyNumberFormat="1" applyFont="1" applyFill="1" applyAlignment="1" applyProtection="1">
      <alignment horizontal="left" indent="1"/>
    </xf>
    <xf numFmtId="165" fontId="9" fillId="3" borderId="0" xfId="9" applyNumberFormat="1" applyFont="1" applyFill="1" applyAlignment="1" applyProtection="1">
      <alignment wrapText="1"/>
    </xf>
    <xf numFmtId="41" fontId="8" fillId="2" borderId="2" xfId="1" applyNumberFormat="1" applyFont="1" applyFill="1" applyBorder="1"/>
    <xf numFmtId="41" fontId="9" fillId="3" borderId="0" xfId="1" applyNumberFormat="1" applyFont="1" applyFill="1"/>
    <xf numFmtId="41" fontId="8" fillId="2" borderId="0" xfId="1" applyNumberFormat="1" applyFont="1" applyFill="1"/>
    <xf numFmtId="41" fontId="9" fillId="3" borderId="0" xfId="1" applyNumberFormat="1" applyFont="1" applyFill="1" applyBorder="1" applyProtection="1"/>
    <xf numFmtId="0" fontId="9" fillId="3" borderId="0" xfId="10" applyFont="1" applyFill="1" applyAlignment="1">
      <alignment horizontal="left"/>
    </xf>
    <xf numFmtId="41" fontId="8" fillId="2" borderId="7" xfId="1" applyNumberFormat="1" applyFont="1" applyFill="1" applyBorder="1" applyProtection="1"/>
    <xf numFmtId="41" fontId="9" fillId="2" borderId="7" xfId="1" applyNumberFormat="1" applyFont="1" applyFill="1" applyBorder="1" applyProtection="1"/>
    <xf numFmtId="42" fontId="8" fillId="2" borderId="3" xfId="2" applyNumberFormat="1" applyFont="1" applyFill="1" applyBorder="1" applyProtection="1"/>
    <xf numFmtId="0" fontId="9" fillId="2" borderId="0" xfId="10" applyFont="1" applyFill="1" applyAlignment="1">
      <alignment horizontal="centerContinuous"/>
    </xf>
    <xf numFmtId="0" fontId="8" fillId="2" borderId="0" xfId="10" applyFont="1" applyFill="1" applyAlignment="1">
      <alignment horizontal="centerContinuous"/>
    </xf>
    <xf numFmtId="174" fontId="8" fillId="2" borderId="0" xfId="10" applyNumberFormat="1" applyFont="1" applyFill="1" applyBorder="1" applyAlignment="1">
      <alignment horizontal="centerContinuous"/>
    </xf>
    <xf numFmtId="0" fontId="8" fillId="2" borderId="0" xfId="10" applyFont="1" applyFill="1" applyBorder="1" applyAlignment="1" applyProtection="1">
      <alignment horizontal="centerContinuous"/>
      <protection locked="0"/>
    </xf>
    <xf numFmtId="0" fontId="8" fillId="2" borderId="0" xfId="10" applyFont="1" applyFill="1" applyBorder="1" applyAlignment="1">
      <alignment horizontal="centerContinuous"/>
    </xf>
    <xf numFmtId="0" fontId="8" fillId="2" borderId="0" xfId="10" applyFont="1" applyFill="1"/>
    <xf numFmtId="0" fontId="8" fillId="2" borderId="0" xfId="10" applyFont="1" applyFill="1" applyBorder="1" applyAlignment="1">
      <alignment horizontal="center"/>
    </xf>
    <xf numFmtId="0" fontId="8" fillId="2" borderId="0" xfId="10" applyFont="1" applyFill="1" applyBorder="1"/>
    <xf numFmtId="0" fontId="8" fillId="2" borderId="0" xfId="10" applyFont="1" applyFill="1" applyAlignment="1">
      <alignment horizontal="center"/>
    </xf>
    <xf numFmtId="0" fontId="8" fillId="2" borderId="0" xfId="10" quotePrefix="1" applyFont="1" applyFill="1"/>
    <xf numFmtId="0" fontId="8" fillId="2" borderId="1" xfId="10" applyFont="1" applyFill="1" applyBorder="1" applyAlignment="1">
      <alignment horizontal="center"/>
    </xf>
    <xf numFmtId="0" fontId="8" fillId="2" borderId="8" xfId="10" applyFont="1" applyFill="1" applyBorder="1"/>
    <xf numFmtId="166" fontId="8" fillId="2" borderId="0" xfId="2" applyNumberFormat="1" applyFont="1" applyFill="1" applyAlignment="1" applyProtection="1">
      <protection locked="0"/>
    </xf>
    <xf numFmtId="41" fontId="8" fillId="2" borderId="0" xfId="10" applyNumberFormat="1" applyFont="1" applyFill="1" applyProtection="1"/>
    <xf numFmtId="41" fontId="8" fillId="2" borderId="0" xfId="10" applyNumberFormat="1" applyFont="1" applyFill="1" applyProtection="1">
      <protection locked="0"/>
    </xf>
    <xf numFmtId="167" fontId="8" fillId="2" borderId="0" xfId="1" applyNumberFormat="1" applyFont="1" applyFill="1"/>
    <xf numFmtId="0" fontId="9" fillId="2" borderId="0" xfId="10" applyFont="1" applyFill="1" applyAlignment="1">
      <alignment horizontal="left"/>
    </xf>
    <xf numFmtId="41" fontId="9" fillId="2" borderId="0" xfId="10" applyNumberFormat="1" applyFont="1" applyFill="1" applyProtection="1">
      <protection locked="0"/>
    </xf>
    <xf numFmtId="37" fontId="9" fillId="2" borderId="0" xfId="10" applyNumberFormat="1" applyFont="1" applyFill="1" applyProtection="1">
      <protection locked="0"/>
    </xf>
    <xf numFmtId="41" fontId="9" fillId="2" borderId="0" xfId="10" applyNumberFormat="1" applyFont="1" applyFill="1" applyProtection="1"/>
    <xf numFmtId="0" fontId="9" fillId="2" borderId="0" xfId="10" applyFont="1" applyFill="1" applyProtection="1">
      <protection locked="0"/>
    </xf>
    <xf numFmtId="37" fontId="9" fillId="2" borderId="0" xfId="10" applyNumberFormat="1" applyFont="1" applyFill="1" applyBorder="1" applyProtection="1"/>
    <xf numFmtId="0" fontId="9" fillId="2" borderId="0" xfId="10" applyFont="1" applyFill="1" applyBorder="1"/>
    <xf numFmtId="167" fontId="9" fillId="2" borderId="0" xfId="1" applyNumberFormat="1" applyFont="1" applyFill="1"/>
    <xf numFmtId="41" fontId="9" fillId="2" borderId="0" xfId="10" applyNumberFormat="1" applyFont="1" applyFill="1" applyBorder="1" applyProtection="1"/>
    <xf numFmtId="41" fontId="8" fillId="2" borderId="0" xfId="10" applyNumberFormat="1" applyFont="1" applyFill="1" applyBorder="1" applyProtection="1"/>
    <xf numFmtId="0" fontId="8" fillId="2" borderId="2" xfId="10" applyFont="1" applyFill="1" applyBorder="1"/>
    <xf numFmtId="41" fontId="8" fillId="2" borderId="2" xfId="10" applyNumberFormat="1" applyFont="1" applyFill="1" applyBorder="1" applyProtection="1"/>
    <xf numFmtId="42" fontId="8" fillId="2" borderId="0" xfId="2" applyNumberFormat="1" applyFont="1" applyFill="1" applyBorder="1" applyProtection="1"/>
    <xf numFmtId="0" fontId="8" fillId="2" borderId="0" xfId="10" applyFont="1" applyFill="1" applyAlignment="1" applyProtection="1">
      <alignment horizontal="left"/>
      <protection locked="0"/>
    </xf>
    <xf numFmtId="5" fontId="8" fillId="2" borderId="3" xfId="10" applyNumberFormat="1" applyFont="1" applyFill="1" applyBorder="1" applyProtection="1"/>
    <xf numFmtId="5" fontId="8" fillId="2" borderId="0" xfId="10" applyNumberFormat="1" applyFont="1" applyFill="1" applyProtection="1"/>
    <xf numFmtId="175" fontId="8" fillId="2" borderId="3" xfId="10" applyNumberFormat="1" applyFont="1" applyFill="1" applyBorder="1" applyProtection="1"/>
    <xf numFmtId="175" fontId="8" fillId="2" borderId="0" xfId="10" applyNumberFormat="1" applyFont="1" applyFill="1" applyBorder="1" applyProtection="1"/>
    <xf numFmtId="164" fontId="9" fillId="2" borderId="0" xfId="4" applyFont="1" applyFill="1" applyAlignment="1">
      <alignment vertical="top"/>
    </xf>
    <xf numFmtId="0" fontId="9" fillId="2" borderId="0" xfId="10" applyFont="1" applyFill="1" applyAlignment="1"/>
    <xf numFmtId="164" fontId="9" fillId="2" borderId="0" xfId="0" applyFont="1" applyFill="1" applyAlignment="1"/>
    <xf numFmtId="41" fontId="9" fillId="2" borderId="0" xfId="10" applyNumberFormat="1" applyFont="1" applyFill="1"/>
    <xf numFmtId="165" fontId="13" fillId="2" borderId="0" xfId="13" applyNumberFormat="1" applyFont="1" applyFill="1" applyAlignment="1" applyProtection="1">
      <alignment horizontal="left"/>
    </xf>
    <xf numFmtId="165" fontId="15" fillId="2" borderId="0" xfId="13" applyNumberFormat="1" applyFont="1" applyFill="1" applyProtection="1"/>
    <xf numFmtId="165" fontId="15" fillId="2" borderId="0" xfId="13" applyNumberFormat="1" applyFont="1" applyFill="1" applyBorder="1" applyProtection="1"/>
    <xf numFmtId="164" fontId="15" fillId="2" borderId="0" xfId="13" applyFont="1" applyFill="1"/>
    <xf numFmtId="165" fontId="13" fillId="2" borderId="0" xfId="13" applyNumberFormat="1" applyFont="1" applyFill="1" applyProtection="1"/>
    <xf numFmtId="164" fontId="15" fillId="2" borderId="0" xfId="13" applyFont="1" applyFill="1" applyBorder="1"/>
    <xf numFmtId="165" fontId="13" fillId="2" borderId="0" xfId="9" applyNumberFormat="1" applyFont="1" applyFill="1" applyAlignment="1" applyProtection="1">
      <alignment horizontal="left"/>
    </xf>
    <xf numFmtId="164" fontId="15" fillId="2" borderId="0" xfId="0" applyFont="1" applyFill="1" applyAlignment="1">
      <alignment horizontal="centerContinuous"/>
    </xf>
    <xf numFmtId="164" fontId="13" fillId="2" borderId="0" xfId="0" applyFont="1" applyFill="1" applyAlignment="1">
      <alignment horizontal="centerContinuous"/>
    </xf>
    <xf numFmtId="164" fontId="13" fillId="2" borderId="0" xfId="0" applyFont="1" applyFill="1" applyBorder="1" applyAlignment="1">
      <alignment horizontal="centerContinuous"/>
    </xf>
    <xf numFmtId="165" fontId="13" fillId="2" borderId="0" xfId="0" applyNumberFormat="1" applyFont="1" applyFill="1" applyAlignment="1" applyProtection="1">
      <alignment horizontal="left"/>
    </xf>
    <xf numFmtId="164" fontId="15" fillId="2" borderId="0" xfId="14" applyFont="1" applyFill="1"/>
    <xf numFmtId="164" fontId="13" fillId="2" borderId="0" xfId="15" quotePrefix="1" applyFont="1" applyFill="1" applyBorder="1" applyAlignment="1">
      <alignment horizontal="center"/>
    </xf>
    <xf numFmtId="164" fontId="15" fillId="2" borderId="0" xfId="14" applyFont="1" applyFill="1" applyBorder="1" applyAlignment="1">
      <alignment horizontal="centerContinuous"/>
    </xf>
    <xf numFmtId="164" fontId="15" fillId="2" borderId="0" xfId="15" quotePrefix="1" applyFont="1" applyFill="1" applyBorder="1" applyAlignment="1">
      <alignment horizontal="center"/>
    </xf>
    <xf numFmtId="164" fontId="15" fillId="2" borderId="0" xfId="0" applyFont="1" applyFill="1" applyBorder="1"/>
    <xf numFmtId="164" fontId="13" fillId="2" borderId="1" xfId="15" quotePrefix="1" applyFont="1" applyFill="1" applyBorder="1" applyAlignment="1">
      <alignment horizontal="center" wrapText="1"/>
    </xf>
    <xf numFmtId="164" fontId="15" fillId="2" borderId="0" xfId="0" applyFont="1" applyFill="1" applyBorder="1" applyAlignment="1">
      <alignment horizontal="center"/>
    </xf>
    <xf numFmtId="164" fontId="15" fillId="2" borderId="0" xfId="0" applyFont="1" applyFill="1" applyBorder="1" applyAlignment="1">
      <alignment horizontal="left"/>
    </xf>
    <xf numFmtId="166" fontId="13" fillId="2" borderId="0" xfId="2" applyNumberFormat="1" applyFont="1" applyFill="1" applyBorder="1" applyProtection="1"/>
    <xf numFmtId="167" fontId="16" fillId="2" borderId="0" xfId="1" quotePrefix="1" applyNumberFormat="1" applyFont="1" applyFill="1" applyBorder="1" applyAlignment="1"/>
    <xf numFmtId="167" fontId="13" fillId="2" borderId="0" xfId="1" applyNumberFormat="1" applyFont="1" applyFill="1" applyBorder="1" applyProtection="1"/>
    <xf numFmtId="164" fontId="15" fillId="2" borderId="0" xfId="0" applyFont="1" applyFill="1" applyAlignment="1">
      <alignment horizontal="left"/>
    </xf>
    <xf numFmtId="167" fontId="13" fillId="2" borderId="0" xfId="1" applyNumberFormat="1" applyFont="1" applyFill="1" applyProtection="1"/>
    <xf numFmtId="167" fontId="13" fillId="2" borderId="0" xfId="1" applyNumberFormat="1" applyFont="1" applyFill="1" applyBorder="1" applyAlignment="1">
      <alignment horizontal="left"/>
    </xf>
    <xf numFmtId="164" fontId="13" fillId="2" borderId="0" xfId="0" applyFont="1" applyFill="1" applyAlignment="1">
      <alignment horizontal="left"/>
    </xf>
    <xf numFmtId="166" fontId="13" fillId="2" borderId="4" xfId="2" applyNumberFormat="1" applyFont="1" applyFill="1" applyBorder="1" applyProtection="1"/>
    <xf numFmtId="164" fontId="13" fillId="2" borderId="0" xfId="0" applyFont="1" applyFill="1" applyBorder="1" applyAlignment="1">
      <alignment horizontal="left"/>
    </xf>
    <xf numFmtId="164" fontId="15" fillId="2" borderId="0" xfId="15" applyFont="1" applyFill="1"/>
    <xf numFmtId="165" fontId="17" fillId="2" borderId="0" xfId="13" applyNumberFormat="1" applyFont="1" applyFill="1" applyBorder="1" applyAlignment="1" applyProtection="1">
      <alignment horizontal="center" vertical="center"/>
    </xf>
    <xf numFmtId="0" fontId="13" fillId="2" borderId="0" xfId="6" applyFont="1" applyFill="1" applyBorder="1" applyAlignment="1" applyProtection="1">
      <protection locked="0"/>
    </xf>
    <xf numFmtId="165" fontId="17" fillId="2" borderId="0" xfId="13" quotePrefix="1" applyNumberFormat="1" applyFont="1" applyFill="1" applyBorder="1" applyAlignment="1" applyProtection="1">
      <alignment horizontal="right" vertical="center"/>
    </xf>
    <xf numFmtId="165" fontId="15" fillId="2" borderId="0" xfId="13" applyNumberFormat="1" applyFont="1" applyFill="1" applyAlignment="1" applyProtection="1">
      <alignment horizontal="left"/>
    </xf>
    <xf numFmtId="41" fontId="15" fillId="2" borderId="0" xfId="1" applyNumberFormat="1" applyFont="1" applyFill="1" applyAlignment="1">
      <alignment horizontal="right"/>
    </xf>
    <xf numFmtId="41" fontId="13" fillId="2" borderId="0" xfId="1" applyNumberFormat="1" applyFont="1" applyFill="1" applyBorder="1" applyAlignment="1"/>
    <xf numFmtId="164" fontId="9" fillId="2" borderId="0" xfId="5" quotePrefix="1" applyFont="1" applyFill="1" applyBorder="1" applyAlignment="1">
      <alignment horizontal="left"/>
    </xf>
    <xf numFmtId="39" fontId="9" fillId="3" borderId="0" xfId="5" applyNumberFormat="1" applyFont="1" applyFill="1"/>
    <xf numFmtId="165" fontId="8" fillId="2" borderId="1" xfId="9" applyNumberFormat="1" applyFont="1" applyFill="1" applyBorder="1" applyAlignment="1" applyProtection="1">
      <alignment horizontal="center" vertical="center" wrapText="1"/>
    </xf>
    <xf numFmtId="169" fontId="9" fillId="2" borderId="0" xfId="3" applyNumberFormat="1" applyFont="1" applyFill="1"/>
    <xf numFmtId="7" fontId="4" fillId="2" borderId="0" xfId="0" applyNumberFormat="1" applyFont="1" applyFill="1" applyBorder="1" applyProtection="1"/>
    <xf numFmtId="165" fontId="15" fillId="2" borderId="0" xfId="13" applyNumberFormat="1" applyFont="1" applyFill="1" applyAlignment="1" applyProtection="1"/>
    <xf numFmtId="164" fontId="15" fillId="2" borderId="0" xfId="13" applyFont="1" applyFill="1" applyAlignment="1"/>
    <xf numFmtId="164" fontId="13" fillId="2" borderId="0" xfId="0" applyFont="1" applyFill="1" applyAlignment="1"/>
    <xf numFmtId="164" fontId="15" fillId="2" borderId="0" xfId="14" applyFont="1" applyFill="1" applyBorder="1" applyAlignment="1"/>
    <xf numFmtId="164" fontId="15" fillId="2" borderId="0" xfId="0" applyFont="1" applyFill="1" applyBorder="1" applyAlignment="1"/>
    <xf numFmtId="167" fontId="13" fillId="2" borderId="0" xfId="1" applyNumberFormat="1" applyFont="1" applyFill="1" applyAlignment="1"/>
    <xf numFmtId="164" fontId="13" fillId="2" borderId="0" xfId="0" applyFont="1" applyFill="1" applyBorder="1" applyAlignment="1"/>
    <xf numFmtId="49" fontId="13" fillId="2" borderId="0" xfId="13" applyNumberFormat="1" applyFont="1" applyFill="1" applyBorder="1" applyAlignment="1" applyProtection="1"/>
    <xf numFmtId="41" fontId="15" fillId="2" borderId="0" xfId="1" applyNumberFormat="1" applyFont="1" applyFill="1" applyBorder="1" applyAlignment="1"/>
    <xf numFmtId="41" fontId="15" fillId="2" borderId="0" xfId="1" applyNumberFormat="1" applyFont="1" applyFill="1" applyAlignment="1"/>
    <xf numFmtId="0" fontId="4" fillId="2" borderId="1" xfId="0" quotePrefix="1" applyNumberFormat="1" applyFont="1" applyFill="1" applyBorder="1" applyAlignment="1" applyProtection="1">
      <alignment horizontal="center" wrapText="1"/>
    </xf>
    <xf numFmtId="0" fontId="4" fillId="2" borderId="0" xfId="5" applyNumberFormat="1" applyFont="1" applyFill="1"/>
    <xf numFmtId="167" fontId="8" fillId="0" borderId="2" xfId="1" applyNumberFormat="1" applyFont="1" applyFill="1" applyBorder="1" applyProtection="1"/>
    <xf numFmtId="167" fontId="8" fillId="0" borderId="0" xfId="1" applyNumberFormat="1" applyFont="1" applyFill="1" applyBorder="1" applyProtection="1"/>
    <xf numFmtId="41" fontId="13" fillId="2" borderId="0" xfId="1" applyNumberFormat="1" applyFont="1" applyFill="1" applyAlignment="1">
      <alignment horizontal="right"/>
    </xf>
    <xf numFmtId="166" fontId="15" fillId="2" borderId="0" xfId="2" applyNumberFormat="1" applyFont="1" applyFill="1" applyBorder="1" applyProtection="1"/>
    <xf numFmtId="167" fontId="15" fillId="2" borderId="0" xfId="1" applyNumberFormat="1" applyFont="1" applyFill="1" applyBorder="1" applyProtection="1"/>
    <xf numFmtId="167" fontId="15" fillId="2" borderId="0" xfId="1" applyNumberFormat="1" applyFont="1" applyFill="1" applyProtection="1"/>
    <xf numFmtId="166" fontId="15" fillId="2" borderId="4" xfId="2" applyNumberFormat="1" applyFont="1" applyFill="1" applyBorder="1" applyProtection="1"/>
    <xf numFmtId="44" fontId="5" fillId="2" borderId="0" xfId="2" applyFont="1" applyFill="1" applyBorder="1" applyProtection="1"/>
    <xf numFmtId="44" fontId="4" fillId="2" borderId="0" xfId="2" applyFont="1" applyFill="1" applyBorder="1" applyProtection="1"/>
    <xf numFmtId="37" fontId="4" fillId="2" borderId="0" xfId="0" applyNumberFormat="1" applyFont="1" applyFill="1"/>
    <xf numFmtId="164" fontId="9" fillId="2" borderId="0" xfId="0" applyFont="1" applyFill="1" applyBorder="1"/>
    <xf numFmtId="41" fontId="9" fillId="2" borderId="2" xfId="1" applyNumberFormat="1" applyFont="1" applyFill="1" applyBorder="1" applyAlignment="1" applyProtection="1">
      <alignment horizontal="right"/>
    </xf>
    <xf numFmtId="41" fontId="9" fillId="2" borderId="2" xfId="1" applyNumberFormat="1" applyFont="1" applyFill="1" applyBorder="1"/>
    <xf numFmtId="41" fontId="9" fillId="2" borderId="0" xfId="1" applyNumberFormat="1" applyFont="1" applyFill="1"/>
    <xf numFmtId="42" fontId="9" fillId="2" borderId="3" xfId="2" applyNumberFormat="1" applyFont="1" applyFill="1" applyBorder="1" applyProtection="1"/>
    <xf numFmtId="164" fontId="5" fillId="2" borderId="0" xfId="5" quotePrefix="1" applyFont="1" applyFill="1" applyBorder="1" applyAlignment="1">
      <alignment horizontal="left"/>
    </xf>
    <xf numFmtId="164" fontId="5" fillId="3" borderId="0" xfId="11" applyFont="1" applyFill="1"/>
    <xf numFmtId="0" fontId="8" fillId="2" borderId="1" xfId="0" quotePrefix="1" applyNumberFormat="1" applyFont="1" applyFill="1" applyBorder="1" applyAlignment="1" applyProtection="1">
      <alignment horizontal="center" wrapText="1"/>
    </xf>
    <xf numFmtId="49" fontId="19" fillId="2" borderId="0" xfId="4" applyNumberFormat="1" applyFont="1" applyFill="1" applyAlignment="1" applyProtection="1">
      <alignment horizontal="center"/>
    </xf>
    <xf numFmtId="164" fontId="9" fillId="2" borderId="0" xfId="5" applyFont="1" applyFill="1" applyAlignment="1"/>
    <xf numFmtId="167" fontId="8" fillId="2" borderId="6" xfId="1" applyNumberFormat="1" applyFont="1" applyFill="1" applyBorder="1" applyProtection="1"/>
    <xf numFmtId="41" fontId="5" fillId="2" borderId="2" xfId="0" applyNumberFormat="1" applyFont="1" applyFill="1" applyBorder="1" applyProtection="1"/>
    <xf numFmtId="164" fontId="5" fillId="2" borderId="0" xfId="5" quotePrefix="1" applyFont="1" applyFill="1" applyBorder="1" applyAlignment="1">
      <alignment horizontal="left" wrapText="1"/>
    </xf>
    <xf numFmtId="164" fontId="5" fillId="2" borderId="0" xfId="5" applyFont="1" applyFill="1" applyAlignment="1">
      <alignment wrapText="1"/>
    </xf>
    <xf numFmtId="164" fontId="5" fillId="3" borderId="0" xfId="11" applyFont="1" applyFill="1" applyAlignment="1">
      <alignment wrapText="1"/>
    </xf>
    <xf numFmtId="164" fontId="5" fillId="2" borderId="0" xfId="5" applyFont="1" applyFill="1" applyAlignment="1"/>
    <xf numFmtId="164" fontId="5" fillId="2" borderId="0" xfId="5" quotePrefix="1" applyFont="1" applyFill="1" applyBorder="1" applyAlignment="1"/>
    <xf numFmtId="165" fontId="20" fillId="2" borderId="0" xfId="13" applyNumberFormat="1" applyFont="1" applyFill="1" applyAlignment="1" applyProtection="1">
      <alignment horizontal="left"/>
    </xf>
    <xf numFmtId="164" fontId="3" fillId="3" borderId="0" xfId="26" quotePrefix="1" applyFont="1" applyFill="1" applyBorder="1" applyAlignment="1">
      <alignment horizontal="center"/>
    </xf>
    <xf numFmtId="164" fontId="3" fillId="3" borderId="0" xfId="26" quotePrefix="1" applyFont="1" applyFill="1" applyBorder="1" applyAlignment="1">
      <alignment horizontal="left"/>
    </xf>
    <xf numFmtId="164" fontId="3" fillId="3" borderId="0" xfId="26" applyFont="1" applyFill="1" applyAlignment="1"/>
    <xf numFmtId="164" fontId="20" fillId="3" borderId="0" xfId="26" applyFont="1" applyFill="1" applyBorder="1" applyAlignment="1">
      <alignment horizontal="center"/>
    </xf>
    <xf numFmtId="164" fontId="20" fillId="3" borderId="0" xfId="26" applyFont="1" applyFill="1" applyBorder="1" applyAlignment="1">
      <alignment horizontal="left"/>
    </xf>
    <xf numFmtId="165" fontId="20" fillId="2" borderId="0" xfId="0" applyNumberFormat="1" applyFont="1" applyFill="1" applyAlignment="1" applyProtection="1">
      <alignment horizontal="left"/>
    </xf>
    <xf numFmtId="165" fontId="20" fillId="3" borderId="0" xfId="26" applyNumberFormat="1" applyFont="1" applyFill="1" applyAlignment="1" applyProtection="1">
      <alignment horizontal="left"/>
    </xf>
    <xf numFmtId="0" fontId="20" fillId="3" borderId="0" xfId="31" applyFont="1" applyFill="1" applyBorder="1" applyAlignment="1">
      <alignment horizontal="center"/>
    </xf>
    <xf numFmtId="164" fontId="20" fillId="3" borderId="0" xfId="26" applyFont="1" applyFill="1" applyAlignment="1"/>
    <xf numFmtId="164" fontId="20" fillId="3" borderId="0" xfId="26" applyFont="1" applyFill="1" applyAlignment="1">
      <alignment horizontal="left"/>
    </xf>
    <xf numFmtId="164" fontId="20" fillId="2" borderId="0" xfId="26" applyFont="1" applyFill="1"/>
    <xf numFmtId="173" fontId="20" fillId="2" borderId="0" xfId="3" applyNumberFormat="1" applyFont="1" applyFill="1" applyAlignment="1">
      <alignment horizontal="right"/>
    </xf>
    <xf numFmtId="164" fontId="3" fillId="2" borderId="0" xfId="26" applyFont="1" applyFill="1"/>
    <xf numFmtId="164" fontId="20" fillId="3" borderId="0" xfId="26" applyFont="1" applyFill="1"/>
    <xf numFmtId="164" fontId="3" fillId="3" borderId="0" xfId="26" applyFont="1" applyFill="1"/>
    <xf numFmtId="15" fontId="20" fillId="3" borderId="2" xfId="31" applyNumberFormat="1" applyFont="1" applyFill="1" applyBorder="1" applyAlignment="1">
      <alignment horizontal="center" wrapText="1"/>
    </xf>
    <xf numFmtId="15" fontId="20" fillId="3" borderId="0" xfId="31" quotePrefix="1" applyNumberFormat="1" applyFont="1" applyFill="1" applyBorder="1" applyAlignment="1">
      <alignment horizontal="center"/>
    </xf>
    <xf numFmtId="15" fontId="20" fillId="3" borderId="0" xfId="31" applyNumberFormat="1" applyFont="1" applyFill="1" applyBorder="1" applyAlignment="1">
      <alignment horizontal="center" wrapText="1"/>
    </xf>
    <xf numFmtId="164" fontId="3" fillId="3" borderId="0" xfId="26" applyFont="1" applyFill="1" applyBorder="1"/>
    <xf numFmtId="164" fontId="0" fillId="2" borderId="0" xfId="0" applyFont="1" applyFill="1" applyAlignment="1">
      <alignment horizontal="left"/>
    </xf>
    <xf numFmtId="164" fontId="20" fillId="2" borderId="0" xfId="26" applyFont="1" applyFill="1" applyBorder="1" applyAlignment="1">
      <alignment horizontal="left"/>
    </xf>
    <xf numFmtId="166" fontId="3" fillId="2" borderId="0" xfId="2" applyNumberFormat="1" applyFont="1" applyFill="1" applyBorder="1" applyProtection="1"/>
    <xf numFmtId="15" fontId="20" fillId="2" borderId="0" xfId="31" quotePrefix="1" applyNumberFormat="1" applyFont="1" applyFill="1" applyBorder="1" applyAlignment="1">
      <alignment horizontal="center"/>
    </xf>
    <xf numFmtId="167" fontId="3" fillId="2" borderId="0" xfId="1" applyNumberFormat="1" applyFont="1" applyFill="1" applyBorder="1" applyAlignment="1">
      <alignment horizontal="center" wrapText="1"/>
    </xf>
    <xf numFmtId="167" fontId="3" fillId="2" borderId="0" xfId="1" quotePrefix="1" applyNumberFormat="1" applyFont="1" applyFill="1" applyBorder="1" applyAlignment="1">
      <alignment horizontal="center"/>
    </xf>
    <xf numFmtId="167" fontId="3" fillId="2" borderId="0" xfId="1" applyNumberFormat="1" applyFont="1" applyFill="1" applyProtection="1">
      <protection locked="0"/>
    </xf>
    <xf numFmtId="164" fontId="20" fillId="2" borderId="0" xfId="26" applyFont="1" applyFill="1" applyAlignment="1">
      <alignment horizontal="left"/>
    </xf>
    <xf numFmtId="167" fontId="3" fillId="2" borderId="0" xfId="1" applyNumberFormat="1" applyFont="1" applyFill="1" applyAlignment="1" applyProtection="1">
      <alignment horizontal="left"/>
      <protection locked="0"/>
    </xf>
    <xf numFmtId="164" fontId="20" fillId="2" borderId="0" xfId="26" applyFont="1" applyFill="1" applyProtection="1">
      <protection locked="0"/>
    </xf>
    <xf numFmtId="164" fontId="20" fillId="2" borderId="0" xfId="26" applyFont="1" applyFill="1" applyAlignment="1" applyProtection="1">
      <alignment horizontal="left"/>
      <protection locked="0"/>
    </xf>
    <xf numFmtId="164" fontId="20" fillId="2" borderId="0" xfId="0" applyFont="1" applyFill="1" applyBorder="1" applyAlignment="1">
      <alignment horizontal="left"/>
    </xf>
    <xf numFmtId="167" fontId="3" fillId="2" borderId="7" xfId="1" applyNumberFormat="1" applyFont="1" applyFill="1" applyBorder="1" applyProtection="1"/>
    <xf numFmtId="167" fontId="3" fillId="2" borderId="0" xfId="1" applyNumberFormat="1" applyFont="1" applyFill="1" applyAlignment="1" applyProtection="1">
      <alignment horizontal="left"/>
    </xf>
    <xf numFmtId="167" fontId="3" fillId="2" borderId="0" xfId="1" applyNumberFormat="1" applyFont="1" applyFill="1" applyBorder="1" applyProtection="1"/>
    <xf numFmtId="166" fontId="3" fillId="2" borderId="0" xfId="21" applyNumberFormat="1" applyFont="1" applyFill="1" applyAlignment="1" applyProtection="1">
      <alignment horizontal="left"/>
    </xf>
    <xf numFmtId="41" fontId="3" fillId="2" borderId="0" xfId="26" applyNumberFormat="1" applyFont="1" applyFill="1" applyBorder="1" applyAlignment="1" applyProtection="1">
      <alignment horizontal="left"/>
    </xf>
    <xf numFmtId="164" fontId="0" fillId="2" borderId="0" xfId="0" applyFont="1" applyFill="1" applyBorder="1" applyAlignment="1">
      <alignment horizontal="left"/>
    </xf>
    <xf numFmtId="167" fontId="3" fillId="2" borderId="7" xfId="1" applyNumberFormat="1" applyFont="1" applyFill="1" applyBorder="1" applyAlignment="1" applyProtection="1">
      <alignment horizontal="right"/>
    </xf>
    <xf numFmtId="41" fontId="3" fillId="2" borderId="0" xfId="26" applyNumberFormat="1" applyFont="1" applyFill="1" applyAlignment="1" applyProtection="1">
      <alignment horizontal="left"/>
    </xf>
    <xf numFmtId="167" fontId="3" fillId="2" borderId="0" xfId="1" applyNumberFormat="1" applyFont="1" applyFill="1" applyBorder="1" applyAlignment="1" applyProtection="1">
      <alignment horizontal="right"/>
    </xf>
    <xf numFmtId="166" fontId="20" fillId="2" borderId="0" xfId="21" applyNumberFormat="1" applyFont="1" applyFill="1" applyAlignment="1" applyProtection="1">
      <alignment horizontal="left"/>
    </xf>
    <xf numFmtId="164" fontId="3" fillId="3" borderId="0" xfId="26" applyFont="1" applyFill="1" applyAlignment="1">
      <alignment horizontal="left"/>
    </xf>
    <xf numFmtId="167" fontId="3" fillId="2" borderId="2" xfId="1" applyNumberFormat="1" applyFont="1" applyFill="1" applyBorder="1" applyProtection="1"/>
    <xf numFmtId="41" fontId="20" fillId="2" borderId="0" xfId="26" applyNumberFormat="1" applyFont="1" applyFill="1" applyAlignment="1" applyProtection="1">
      <alignment horizontal="left"/>
    </xf>
    <xf numFmtId="166" fontId="3" fillId="2" borderId="3" xfId="2" applyNumberFormat="1" applyFont="1" applyFill="1" applyBorder="1" applyProtection="1"/>
    <xf numFmtId="167" fontId="20" fillId="2" borderId="0" xfId="1" applyNumberFormat="1" applyFont="1" applyFill="1" applyProtection="1"/>
    <xf numFmtId="164" fontId="0" fillId="3" borderId="0" xfId="26" applyFont="1" applyFill="1" applyAlignment="1">
      <alignment horizontal="left" indent="1"/>
    </xf>
    <xf numFmtId="177" fontId="3" fillId="2" borderId="3" xfId="3" applyNumberFormat="1" applyFont="1" applyFill="1" applyBorder="1" applyProtection="1"/>
    <xf numFmtId="177" fontId="3" fillId="2" borderId="0" xfId="3" applyNumberFormat="1" applyFont="1" applyFill="1" applyBorder="1" applyProtection="1"/>
    <xf numFmtId="44" fontId="3" fillId="2" borderId="0" xfId="2" applyFont="1" applyFill="1" applyProtection="1"/>
    <xf numFmtId="43" fontId="3" fillId="2" borderId="0" xfId="1" applyFont="1" applyFill="1" applyProtection="1"/>
    <xf numFmtId="43" fontId="3" fillId="2" borderId="2" xfId="1" applyFont="1" applyFill="1" applyBorder="1" applyProtection="1"/>
    <xf numFmtId="43" fontId="3" fillId="2" borderId="0" xfId="1" applyFont="1" applyFill="1" applyBorder="1" applyProtection="1"/>
    <xf numFmtId="164" fontId="0" fillId="3" borderId="0" xfId="26" applyFont="1" applyFill="1" applyAlignment="1">
      <alignment horizontal="left"/>
    </xf>
    <xf numFmtId="44" fontId="3" fillId="2" borderId="3" xfId="2" applyFont="1" applyFill="1" applyBorder="1" applyProtection="1"/>
    <xf numFmtId="44" fontId="3" fillId="2" borderId="0" xfId="2" applyFont="1" applyFill="1" applyBorder="1" applyProtection="1"/>
    <xf numFmtId="173" fontId="3" fillId="2" borderId="0" xfId="3" applyNumberFormat="1" applyFont="1" applyFill="1" applyAlignment="1">
      <alignment horizontal="right"/>
    </xf>
    <xf numFmtId="173" fontId="20" fillId="3" borderId="0" xfId="26" applyNumberFormat="1" applyFont="1" applyFill="1" applyAlignment="1" applyProtection="1">
      <alignment horizontal="left"/>
    </xf>
    <xf numFmtId="173" fontId="3" fillId="3" borderId="0" xfId="3" applyNumberFormat="1" applyFont="1" applyFill="1" applyAlignment="1">
      <alignment horizontal="right"/>
    </xf>
    <xf numFmtId="164" fontId="0" fillId="3" borderId="0" xfId="26" applyFont="1" applyFill="1"/>
    <xf numFmtId="164" fontId="0" fillId="3" borderId="0" xfId="26" applyFont="1" applyFill="1" applyAlignment="1"/>
    <xf numFmtId="164" fontId="0" fillId="3" borderId="0" xfId="26" quotePrefix="1" applyFont="1" applyFill="1"/>
    <xf numFmtId="0" fontId="4" fillId="2" borderId="0" xfId="0" quotePrefix="1" applyNumberFormat="1" applyFont="1" applyFill="1" applyBorder="1" applyAlignment="1" applyProtection="1">
      <alignment horizontal="center" wrapText="1"/>
    </xf>
    <xf numFmtId="49" fontId="7" fillId="2" borderId="0" xfId="4" applyNumberFormat="1" applyFont="1" applyFill="1" applyBorder="1" applyAlignment="1" applyProtection="1">
      <alignment horizontal="center"/>
    </xf>
    <xf numFmtId="164" fontId="4" fillId="2" borderId="0" xfId="5" applyFont="1" applyFill="1" applyBorder="1"/>
    <xf numFmtId="165" fontId="5" fillId="2" borderId="0" xfId="0" applyNumberFormat="1" applyFont="1" applyFill="1" applyBorder="1" applyProtection="1"/>
    <xf numFmtId="166" fontId="4" fillId="2" borderId="0" xfId="2" applyNumberFormat="1" applyFont="1" applyFill="1" applyBorder="1" applyProtection="1"/>
    <xf numFmtId="37" fontId="5" fillId="2" borderId="0" xfId="0" applyNumberFormat="1" applyFont="1" applyFill="1" applyBorder="1" applyProtection="1"/>
    <xf numFmtId="166" fontId="5" fillId="2" borderId="0" xfId="2" applyNumberFormat="1" applyFont="1" applyFill="1" applyBorder="1" applyProtection="1"/>
    <xf numFmtId="5" fontId="4" fillId="2" borderId="0" xfId="0" applyNumberFormat="1" applyFont="1" applyFill="1" applyBorder="1" applyProtection="1"/>
    <xf numFmtId="5" fontId="5" fillId="2" borderId="0" xfId="0" applyNumberFormat="1" applyFont="1" applyFill="1" applyBorder="1" applyProtection="1"/>
    <xf numFmtId="167" fontId="5" fillId="2" borderId="0" xfId="0" applyNumberFormat="1" applyFont="1" applyFill="1" applyBorder="1" applyProtection="1"/>
    <xf numFmtId="167" fontId="4" fillId="2" borderId="0" xfId="0" applyNumberFormat="1" applyFont="1" applyFill="1" applyBorder="1" applyProtection="1"/>
    <xf numFmtId="168" fontId="4" fillId="2" borderId="0" xfId="1" applyNumberFormat="1" applyFont="1" applyFill="1" applyBorder="1" applyProtection="1"/>
    <xf numFmtId="169" fontId="4" fillId="2" borderId="0" xfId="0" applyNumberFormat="1" applyFont="1" applyFill="1" applyBorder="1" applyProtection="1"/>
    <xf numFmtId="168" fontId="5" fillId="2" borderId="0" xfId="1" applyNumberFormat="1" applyFont="1" applyFill="1" applyBorder="1" applyProtection="1"/>
    <xf numFmtId="170" fontId="4" fillId="2" borderId="0" xfId="0" applyNumberFormat="1" applyFont="1" applyFill="1" applyBorder="1" applyProtection="1"/>
    <xf numFmtId="170" fontId="5" fillId="2" borderId="0" xfId="0" applyNumberFormat="1" applyFont="1" applyFill="1" applyBorder="1" applyProtection="1"/>
    <xf numFmtId="171" fontId="4" fillId="2" borderId="0" xfId="0" applyNumberFormat="1" applyFont="1" applyFill="1" applyBorder="1" applyProtection="1"/>
    <xf numFmtId="164" fontId="5" fillId="2" borderId="0" xfId="0" applyFont="1" applyFill="1" applyBorder="1"/>
    <xf numFmtId="37" fontId="4" fillId="2" borderId="0" xfId="0" applyNumberFormat="1" applyFont="1" applyFill="1" applyBorder="1"/>
    <xf numFmtId="37" fontId="5" fillId="2" borderId="0" xfId="0" applyNumberFormat="1" applyFont="1" applyFill="1" applyBorder="1"/>
    <xf numFmtId="0" fontId="8" fillId="2" borderId="0" xfId="0" quotePrefix="1" applyNumberFormat="1" applyFont="1" applyFill="1" applyBorder="1" applyAlignment="1" applyProtection="1">
      <alignment horizontal="center" wrapText="1"/>
    </xf>
    <xf numFmtId="49" fontId="19" fillId="2" borderId="0" xfId="4" applyNumberFormat="1" applyFont="1" applyFill="1" applyBorder="1" applyAlignment="1" applyProtection="1">
      <alignment horizontal="center"/>
    </xf>
    <xf numFmtId="49" fontId="8" fillId="2" borderId="0" xfId="0" quotePrefix="1" applyNumberFormat="1" applyFont="1" applyFill="1" applyBorder="1" applyAlignment="1" applyProtection="1">
      <alignment horizontal="center"/>
    </xf>
    <xf numFmtId="164" fontId="8" fillId="2" borderId="0" xfId="0" applyFont="1" applyFill="1" applyBorder="1" applyProtection="1">
      <protection locked="0"/>
    </xf>
    <xf numFmtId="164" fontId="8" fillId="2" borderId="0" xfId="0" applyFont="1" applyFill="1" applyBorder="1" applyAlignment="1" applyProtection="1">
      <alignment horizontal="left"/>
      <protection locked="0"/>
    </xf>
    <xf numFmtId="164" fontId="9" fillId="2" borderId="0" xfId="0" applyFont="1" applyFill="1" applyBorder="1" applyProtection="1">
      <protection locked="0"/>
    </xf>
    <xf numFmtId="165" fontId="9" fillId="2" borderId="0" xfId="0" applyNumberFormat="1" applyFont="1" applyFill="1" applyBorder="1" applyProtection="1"/>
    <xf numFmtId="165" fontId="9" fillId="2" borderId="0" xfId="0" applyNumberFormat="1" applyFont="1" applyFill="1" applyBorder="1" applyAlignment="1" applyProtection="1">
      <alignment horizontal="right"/>
    </xf>
    <xf numFmtId="165" fontId="9" fillId="2" borderId="0" xfId="0" applyNumberFormat="1" applyFont="1" applyFill="1" applyBorder="1" applyAlignment="1" applyProtection="1">
      <alignment horizontal="left"/>
    </xf>
    <xf numFmtId="0" fontId="9" fillId="2" borderId="0" xfId="1" applyNumberFormat="1" applyFont="1" applyFill="1" applyBorder="1" applyAlignment="1" applyProtection="1">
      <alignment horizontal="left"/>
    </xf>
    <xf numFmtId="166" fontId="8" fillId="2" borderId="0" xfId="2" applyNumberFormat="1" applyFont="1" applyFill="1" applyBorder="1" applyAlignment="1" applyProtection="1">
      <alignment horizontal="right"/>
    </xf>
    <xf numFmtId="172" fontId="8" fillId="2" borderId="0" xfId="2" quotePrefix="1" applyNumberFormat="1" applyFont="1" applyFill="1" applyBorder="1" applyAlignment="1" applyProtection="1">
      <alignment horizontal="left"/>
    </xf>
    <xf numFmtId="166" fontId="9" fillId="2" borderId="0" xfId="2" applyNumberFormat="1" applyFont="1" applyFill="1" applyBorder="1" applyAlignment="1" applyProtection="1">
      <alignment horizontal="right"/>
    </xf>
    <xf numFmtId="167" fontId="9" fillId="2" borderId="0" xfId="1" applyNumberFormat="1" applyFont="1" applyFill="1" applyBorder="1" applyAlignment="1" applyProtection="1">
      <alignment horizontal="left"/>
    </xf>
    <xf numFmtId="172" fontId="8" fillId="2" borderId="0" xfId="2" applyNumberFormat="1" applyFont="1" applyFill="1" applyBorder="1" applyAlignment="1" applyProtection="1">
      <alignment horizontal="left"/>
    </xf>
    <xf numFmtId="5" fontId="9" fillId="2" borderId="0" xfId="0" applyNumberFormat="1" applyFont="1" applyFill="1" applyBorder="1" applyAlignment="1" applyProtection="1">
      <alignment horizontal="right"/>
    </xf>
    <xf numFmtId="5" fontId="9" fillId="2" borderId="0" xfId="0" applyNumberFormat="1" applyFont="1" applyFill="1" applyBorder="1" applyAlignment="1" applyProtection="1">
      <alignment horizontal="left"/>
    </xf>
    <xf numFmtId="41" fontId="8" fillId="2" borderId="0" xfId="0" applyNumberFormat="1" applyFont="1" applyFill="1" applyBorder="1" applyAlignment="1" applyProtection="1">
      <alignment horizontal="right"/>
    </xf>
    <xf numFmtId="168" fontId="8" fillId="2" borderId="0" xfId="1" applyNumberFormat="1" applyFont="1" applyFill="1" applyBorder="1" applyAlignment="1">
      <alignment horizontal="right"/>
    </xf>
    <xf numFmtId="173" fontId="8" fillId="2" borderId="0" xfId="0" applyNumberFormat="1" applyFont="1" applyFill="1" applyBorder="1" applyAlignment="1" applyProtection="1">
      <alignment horizontal="left"/>
    </xf>
    <xf numFmtId="168" fontId="9" fillId="2" borderId="0" xfId="1" applyNumberFormat="1" applyFont="1" applyFill="1" applyBorder="1" applyAlignment="1">
      <alignment horizontal="right"/>
    </xf>
    <xf numFmtId="173" fontId="9" fillId="2" borderId="0" xfId="0" applyNumberFormat="1" applyFont="1" applyFill="1" applyBorder="1" applyAlignment="1" applyProtection="1">
      <alignment horizontal="left"/>
    </xf>
    <xf numFmtId="173" fontId="9" fillId="2" borderId="0" xfId="0" applyNumberFormat="1" applyFont="1" applyFill="1" applyBorder="1" applyAlignment="1" applyProtection="1">
      <alignment horizontal="right"/>
    </xf>
    <xf numFmtId="169" fontId="9" fillId="2" borderId="0" xfId="3" applyNumberFormat="1" applyFont="1" applyFill="1" applyBorder="1"/>
    <xf numFmtId="49" fontId="8" fillId="3" borderId="1" xfId="9" quotePrefix="1" applyNumberFormat="1" applyFont="1" applyFill="1" applyBorder="1" applyAlignment="1" applyProtection="1">
      <alignment horizontal="center" wrapText="1"/>
    </xf>
    <xf numFmtId="164" fontId="13" fillId="2" borderId="0" xfId="15" quotePrefix="1" applyFont="1" applyFill="1" applyBorder="1" applyAlignment="1">
      <alignment horizontal="center" wrapText="1"/>
    </xf>
    <xf numFmtId="41" fontId="13" fillId="2" borderId="0" xfId="1" applyNumberFormat="1" applyFont="1" applyFill="1" applyBorder="1" applyAlignment="1">
      <alignment horizontal="right"/>
    </xf>
    <xf numFmtId="41" fontId="15" fillId="2" borderId="0" xfId="1" applyNumberFormat="1" applyFont="1" applyFill="1" applyBorder="1" applyAlignment="1">
      <alignment horizontal="right"/>
    </xf>
    <xf numFmtId="0" fontId="5" fillId="2" borderId="0" xfId="10" applyFont="1" applyFill="1" applyAlignment="1"/>
    <xf numFmtId="164" fontId="5" fillId="2" borderId="0" xfId="5" applyFont="1" applyFill="1" applyAlignment="1">
      <alignment horizontal="left"/>
    </xf>
    <xf numFmtId="164" fontId="5" fillId="2" borderId="0" xfId="5" quotePrefix="1" applyFont="1" applyFill="1" applyBorder="1" applyAlignment="1">
      <alignment horizontal="left" wrapText="1"/>
    </xf>
    <xf numFmtId="0" fontId="4" fillId="2" borderId="1" xfId="6" applyFont="1" applyFill="1" applyBorder="1" applyAlignment="1" applyProtection="1">
      <alignment horizontal="center" vertical="top"/>
      <protection locked="0"/>
    </xf>
    <xf numFmtId="0" fontId="4" fillId="2" borderId="0" xfId="6" applyFont="1" applyFill="1" applyBorder="1" applyAlignment="1" applyProtection="1">
      <alignment horizontal="center" vertical="top"/>
      <protection locked="0"/>
    </xf>
    <xf numFmtId="164" fontId="5" fillId="2" borderId="0" xfId="5" applyFont="1" applyFill="1" applyAlignment="1">
      <alignment horizontal="left" wrapText="1"/>
    </xf>
    <xf numFmtId="49" fontId="8" fillId="2" borderId="0" xfId="0" applyNumberFormat="1" applyFont="1" applyFill="1" applyBorder="1" applyAlignment="1" applyProtection="1">
      <alignment horizontal="center"/>
    </xf>
    <xf numFmtId="0" fontId="8" fillId="2" borderId="1" xfId="6" applyFont="1" applyFill="1" applyBorder="1" applyAlignment="1" applyProtection="1">
      <alignment horizontal="center" vertical="top" wrapText="1"/>
      <protection locked="0"/>
    </xf>
    <xf numFmtId="0" fontId="8" fillId="2" borderId="1" xfId="6" applyFont="1" applyFill="1" applyBorder="1" applyAlignment="1" applyProtection="1">
      <alignment horizontal="center" vertical="top"/>
      <protection locked="0"/>
    </xf>
    <xf numFmtId="49" fontId="8" fillId="2" borderId="1" xfId="0" applyNumberFormat="1" applyFont="1" applyFill="1" applyBorder="1" applyAlignment="1" applyProtection="1">
      <alignment horizontal="center"/>
    </xf>
    <xf numFmtId="0" fontId="8" fillId="2" borderId="0" xfId="6" applyFont="1" applyFill="1" applyBorder="1" applyAlignment="1" applyProtection="1">
      <alignment horizontal="center" vertical="top" wrapText="1"/>
      <protection locked="0"/>
    </xf>
    <xf numFmtId="0" fontId="8" fillId="2" borderId="0" xfId="6" applyFont="1" applyFill="1" applyBorder="1" applyAlignment="1" applyProtection="1">
      <alignment horizontal="center" vertical="top"/>
      <protection locked="0"/>
    </xf>
    <xf numFmtId="0" fontId="8" fillId="3" borderId="1" xfId="6" applyFont="1" applyFill="1" applyBorder="1" applyAlignment="1" applyProtection="1">
      <alignment horizontal="center" vertical="top"/>
      <protection locked="0"/>
    </xf>
    <xf numFmtId="0" fontId="13" fillId="2" borderId="0" xfId="6" applyFont="1" applyFill="1" applyBorder="1" applyAlignment="1" applyProtection="1">
      <alignment horizontal="center"/>
      <protection locked="0"/>
    </xf>
    <xf numFmtId="0" fontId="13" fillId="2" borderId="1" xfId="6" applyFont="1" applyFill="1" applyBorder="1" applyAlignment="1" applyProtection="1">
      <alignment horizontal="center"/>
      <protection locked="0"/>
    </xf>
    <xf numFmtId="164" fontId="20" fillId="3" borderId="1" xfId="26" applyFont="1" applyFill="1" applyBorder="1" applyAlignment="1">
      <alignment horizontal="center"/>
    </xf>
  </cellXfs>
  <cellStyles count="32">
    <cellStyle name="Comma" xfId="1" builtinId="3"/>
    <cellStyle name="Comma 2" xfId="16"/>
    <cellStyle name="Comma 2 2" xfId="17"/>
    <cellStyle name="Comma 3" xfId="18"/>
    <cellStyle name="Comma0" xfId="19"/>
    <cellStyle name="Currency" xfId="2" builtinId="4"/>
    <cellStyle name="Currency 2" xfId="20"/>
    <cellStyle name="Currency 2 2" xfId="21"/>
    <cellStyle name="Currency 3" xfId="22"/>
    <cellStyle name="Currency0" xfId="23"/>
    <cellStyle name="Date" xfId="24"/>
    <cellStyle name="Fixed" xfId="25"/>
    <cellStyle name="Normal" xfId="0" builtinId="0"/>
    <cellStyle name="Normal 2" xfId="26"/>
    <cellStyle name="Normal 3" xfId="27"/>
    <cellStyle name="Normal 3 2" xfId="29"/>
    <cellStyle name="Normal_2-3_Income12_99" xfId="9"/>
    <cellStyle name="Normal_3a1Space" xfId="6"/>
    <cellStyle name="Normal_3a1Space 2" xfId="31"/>
    <cellStyle name="Normal_GAAP PR and BOD Cash Flow 04-091" xfId="12"/>
    <cellStyle name="Normal_PR_Attch" xfId="5"/>
    <cellStyle name="Normal_PR_Attch_4Q 04 Earnings Release Attachments - Final" xfId="15"/>
    <cellStyle name="Normal_PR_Attch_GAAP PR and BOD Cash Flow 04-091" xfId="11"/>
    <cellStyle name="Normal_PR_Attch_Summary Income Statement_02_01" xfId="14"/>
    <cellStyle name="Normal_PR_Attch_Summary Income Statement_02_03" xfId="7"/>
    <cellStyle name="Normal_PR_Attch_Summary Income Statement_03_03" xfId="8"/>
    <cellStyle name="Normal_Press Release balalnce sht" xfId="10"/>
    <cellStyle name="Normal_Summary Income Statement_01_09 - Updated Oct 14th" xfId="13"/>
    <cellStyle name="Normal_Summary Income Statement_02_03" xfId="4"/>
    <cellStyle name="Percent" xfId="3" builtinId="5"/>
    <cellStyle name="Percent 2" xfId="28"/>
    <cellStyle name="Percent 2 2" xfId="3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Sheet1">
    <pageSetUpPr fitToPage="1"/>
  </sheetPr>
  <dimension ref="A1:J61"/>
  <sheetViews>
    <sheetView tabSelected="1" zoomScaleNormal="100" zoomScaleSheetLayoutView="55" workbookViewId="0"/>
  </sheetViews>
  <sheetFormatPr defaultColWidth="7.109375" defaultRowHeight="18.75" x14ac:dyDescent="0.25"/>
  <cols>
    <col min="1" max="1" width="68" style="4" customWidth="1"/>
    <col min="2" max="2" width="3.109375" style="44" customWidth="1"/>
    <col min="3" max="3" width="17.77734375" style="4" customWidth="1"/>
    <col min="4" max="4" width="4.77734375" style="4" customWidth="1"/>
    <col min="5" max="5" width="17.77734375" style="4" customWidth="1"/>
    <col min="6" max="6" width="5.77734375" style="4" customWidth="1"/>
    <col min="7" max="7" width="17.77734375" style="4" customWidth="1"/>
    <col min="8" max="8" width="4.77734375" style="4" customWidth="1"/>
    <col min="9" max="9" width="17.77734375" style="4" customWidth="1"/>
    <col min="10" max="16384" width="7.109375" style="4"/>
  </cols>
  <sheetData>
    <row r="1" spans="1:10" ht="19.5" x14ac:dyDescent="0.3">
      <c r="A1" s="1" t="s">
        <v>0</v>
      </c>
      <c r="B1" s="2"/>
      <c r="C1" s="3"/>
      <c r="D1" s="3"/>
      <c r="E1" s="3"/>
    </row>
    <row r="2" spans="1:10" ht="22.5" x14ac:dyDescent="0.3">
      <c r="A2" s="1" t="s">
        <v>158</v>
      </c>
      <c r="B2" s="2"/>
      <c r="C2" s="6"/>
      <c r="D2" s="6"/>
      <c r="E2" s="6"/>
    </row>
    <row r="3" spans="1:10" ht="19.5" x14ac:dyDescent="0.3">
      <c r="A3" s="1" t="s">
        <v>1</v>
      </c>
      <c r="B3" s="2"/>
      <c r="C3" s="3"/>
      <c r="D3" s="3"/>
      <c r="E3" s="3"/>
    </row>
    <row r="4" spans="1:10" ht="19.5" x14ac:dyDescent="0.3">
      <c r="A4" s="1"/>
      <c r="B4" s="2"/>
      <c r="C4" s="3"/>
      <c r="D4" s="3"/>
      <c r="E4" s="3"/>
    </row>
    <row r="5" spans="1:10" ht="23.25" customHeight="1" thickBot="1" x14ac:dyDescent="0.35">
      <c r="A5" s="7"/>
      <c r="B5" s="2"/>
      <c r="C5" s="407" t="s">
        <v>100</v>
      </c>
      <c r="D5" s="407"/>
      <c r="E5" s="407"/>
      <c r="G5" s="408"/>
      <c r="H5" s="408"/>
      <c r="I5" s="408"/>
      <c r="J5" s="5"/>
    </row>
    <row r="6" spans="1:10" s="10" customFormat="1" ht="39.75" thickBot="1" x14ac:dyDescent="0.35">
      <c r="A6" s="7"/>
      <c r="B6" s="8"/>
      <c r="C6" s="264" t="s">
        <v>142</v>
      </c>
      <c r="D6" s="9"/>
      <c r="E6" s="264" t="s">
        <v>141</v>
      </c>
      <c r="F6" s="265"/>
      <c r="G6" s="356"/>
      <c r="H6" s="357"/>
      <c r="I6" s="356"/>
      <c r="J6" s="358"/>
    </row>
    <row r="7" spans="1:10" ht="19.5" x14ac:dyDescent="0.3">
      <c r="A7" s="7"/>
      <c r="B7" s="2"/>
      <c r="C7" s="3"/>
      <c r="D7" s="3"/>
      <c r="E7" s="3"/>
      <c r="G7" s="359"/>
      <c r="H7" s="359"/>
      <c r="I7" s="359"/>
      <c r="J7" s="5"/>
    </row>
    <row r="8" spans="1:10" ht="19.5" x14ac:dyDescent="0.3">
      <c r="A8" s="1" t="s">
        <v>2</v>
      </c>
      <c r="B8" s="11"/>
      <c r="C8" s="12">
        <v>11635</v>
      </c>
      <c r="D8" s="13"/>
      <c r="E8" s="14">
        <v>11212</v>
      </c>
      <c r="G8" s="360"/>
      <c r="H8" s="361"/>
      <c r="I8" s="362"/>
      <c r="J8" s="5"/>
    </row>
    <row r="9" spans="1:10" ht="7.5" customHeight="1" x14ac:dyDescent="0.3">
      <c r="A9" s="15"/>
      <c r="B9" s="11"/>
      <c r="C9" s="16"/>
      <c r="D9" s="13"/>
      <c r="E9" s="17"/>
      <c r="G9" s="363"/>
      <c r="H9" s="361"/>
      <c r="I9" s="364"/>
      <c r="J9" s="5"/>
    </row>
    <row r="10" spans="1:10" ht="19.5" x14ac:dyDescent="0.3">
      <c r="A10" s="1" t="s">
        <v>101</v>
      </c>
      <c r="B10" s="11"/>
      <c r="C10" s="18">
        <v>-9977</v>
      </c>
      <c r="D10" s="13"/>
      <c r="E10" s="19">
        <v>-9806</v>
      </c>
      <c r="G10" s="25"/>
      <c r="H10" s="361"/>
      <c r="I10" s="26"/>
      <c r="J10" s="5"/>
    </row>
    <row r="11" spans="1:10" ht="7.5" customHeight="1" x14ac:dyDescent="0.3">
      <c r="A11" s="3"/>
      <c r="B11" s="11"/>
      <c r="C11" s="16"/>
      <c r="D11" s="17"/>
      <c r="E11" s="17"/>
      <c r="G11" s="363"/>
      <c r="H11" s="364"/>
      <c r="I11" s="364"/>
      <c r="J11" s="5"/>
    </row>
    <row r="12" spans="1:10" ht="22.5" x14ac:dyDescent="0.3">
      <c r="A12" s="3" t="s">
        <v>159</v>
      </c>
      <c r="B12" s="11"/>
      <c r="C12" s="20">
        <f>+C8+C10</f>
        <v>1658</v>
      </c>
      <c r="D12" s="21"/>
      <c r="E12" s="22">
        <f>E8+E10</f>
        <v>1406</v>
      </c>
      <c r="G12" s="25"/>
      <c r="H12" s="365"/>
      <c r="I12" s="26"/>
      <c r="J12" s="5"/>
    </row>
    <row r="13" spans="1:10" ht="7.5" customHeight="1" x14ac:dyDescent="0.3">
      <c r="A13" s="3"/>
      <c r="B13" s="11"/>
      <c r="C13" s="23"/>
      <c r="D13" s="21"/>
      <c r="E13" s="21"/>
      <c r="G13" s="366"/>
      <c r="H13" s="365"/>
      <c r="I13" s="365"/>
      <c r="J13" s="5"/>
    </row>
    <row r="14" spans="1:10" ht="22.5" x14ac:dyDescent="0.3">
      <c r="A14" s="3" t="s">
        <v>160</v>
      </c>
      <c r="B14" s="11"/>
      <c r="C14" s="18">
        <v>67</v>
      </c>
      <c r="D14" s="21"/>
      <c r="E14" s="19">
        <v>-4</v>
      </c>
      <c r="G14" s="25"/>
      <c r="H14" s="365"/>
      <c r="I14" s="26"/>
      <c r="J14" s="5"/>
    </row>
    <row r="15" spans="1:10" ht="7.5" customHeight="1" x14ac:dyDescent="0.3">
      <c r="A15" s="3" t="s">
        <v>11</v>
      </c>
      <c r="B15" s="11"/>
      <c r="C15" s="23"/>
      <c r="D15" s="21"/>
      <c r="E15" s="21"/>
      <c r="G15" s="366"/>
      <c r="H15" s="365"/>
      <c r="I15" s="365"/>
      <c r="J15" s="5"/>
    </row>
    <row r="16" spans="1:10" ht="22.5" x14ac:dyDescent="0.3">
      <c r="A16" s="1" t="s">
        <v>196</v>
      </c>
      <c r="B16" s="11"/>
      <c r="C16" s="20">
        <f>+C12+C14</f>
        <v>1725</v>
      </c>
      <c r="D16" s="21"/>
      <c r="E16" s="22">
        <f>+E12+E14</f>
        <v>1402</v>
      </c>
      <c r="G16" s="25"/>
      <c r="H16" s="365"/>
      <c r="I16" s="26"/>
      <c r="J16" s="5"/>
    </row>
    <row r="17" spans="1:10" ht="7.5" customHeight="1" x14ac:dyDescent="0.3">
      <c r="A17" s="3"/>
      <c r="B17" s="11"/>
      <c r="C17" s="20"/>
      <c r="D17" s="21"/>
      <c r="E17" s="22"/>
      <c r="G17" s="25"/>
      <c r="H17" s="365"/>
      <c r="I17" s="26"/>
      <c r="J17" s="5"/>
    </row>
    <row r="18" spans="1:10" ht="19.5" x14ac:dyDescent="0.3">
      <c r="A18" s="15" t="s">
        <v>3</v>
      </c>
      <c r="B18" s="11"/>
      <c r="C18" s="20">
        <v>-155</v>
      </c>
      <c r="D18" s="21"/>
      <c r="E18" s="22">
        <v>-155</v>
      </c>
      <c r="G18" s="25"/>
      <c r="H18" s="365"/>
      <c r="I18" s="26"/>
      <c r="J18" s="5"/>
    </row>
    <row r="19" spans="1:10" ht="7.5" customHeight="1" x14ac:dyDescent="0.3">
      <c r="A19" s="3"/>
      <c r="B19" s="11"/>
      <c r="C19" s="20"/>
      <c r="D19" s="21"/>
      <c r="E19" s="22"/>
      <c r="G19" s="25"/>
      <c r="H19" s="365"/>
      <c r="I19" s="26"/>
      <c r="J19" s="5"/>
    </row>
    <row r="20" spans="1:10" ht="19.5" x14ac:dyDescent="0.3">
      <c r="A20" s="24" t="s">
        <v>200</v>
      </c>
      <c r="B20" s="11"/>
      <c r="C20" s="18">
        <v>-210</v>
      </c>
      <c r="D20" s="21"/>
      <c r="E20" s="287">
        <v>-212</v>
      </c>
      <c r="G20" s="25"/>
      <c r="H20" s="365"/>
      <c r="I20" s="26"/>
      <c r="J20" s="5"/>
    </row>
    <row r="21" spans="1:10" ht="7.5" customHeight="1" x14ac:dyDescent="0.3">
      <c r="A21" s="3"/>
      <c r="B21" s="11"/>
      <c r="C21" s="20"/>
      <c r="D21" s="21"/>
      <c r="E21" s="22"/>
      <c r="G21" s="25"/>
      <c r="H21" s="365"/>
      <c r="I21" s="26"/>
      <c r="J21" s="5"/>
    </row>
    <row r="22" spans="1:10" ht="19.5" x14ac:dyDescent="0.3">
      <c r="A22" s="15" t="s">
        <v>157</v>
      </c>
      <c r="B22" s="11"/>
      <c r="C22" s="20">
        <f>+C16+C18+C20</f>
        <v>1360</v>
      </c>
      <c r="D22" s="21"/>
      <c r="E22" s="22">
        <f>+E16+E18+E20</f>
        <v>1035</v>
      </c>
      <c r="G22" s="25"/>
      <c r="H22" s="365"/>
      <c r="I22" s="26"/>
      <c r="J22" s="5"/>
    </row>
    <row r="23" spans="1:10" ht="7.5" customHeight="1" x14ac:dyDescent="0.3">
      <c r="A23" s="3"/>
      <c r="B23" s="11"/>
      <c r="C23" s="20"/>
      <c r="D23" s="21"/>
      <c r="E23" s="22"/>
      <c r="G23" s="25"/>
      <c r="H23" s="365"/>
      <c r="I23" s="26"/>
      <c r="J23" s="5"/>
    </row>
    <row r="24" spans="1:10" ht="19.5" x14ac:dyDescent="0.3">
      <c r="A24" s="15" t="s">
        <v>112</v>
      </c>
      <c r="B24" s="11"/>
      <c r="C24" s="18">
        <v>-203</v>
      </c>
      <c r="D24" s="21"/>
      <c r="E24" s="19">
        <v>-246</v>
      </c>
      <c r="G24" s="25"/>
      <c r="H24" s="365"/>
      <c r="I24" s="26"/>
      <c r="J24" s="5"/>
    </row>
    <row r="25" spans="1:10" ht="6.75" customHeight="1" x14ac:dyDescent="0.3">
      <c r="A25" s="15"/>
      <c r="B25" s="11"/>
      <c r="C25" s="25"/>
      <c r="D25" s="13"/>
      <c r="E25" s="26"/>
      <c r="G25" s="25"/>
      <c r="H25" s="361"/>
      <c r="I25" s="26"/>
      <c r="J25" s="5"/>
    </row>
    <row r="26" spans="1:10" ht="23.25" thickBot="1" x14ac:dyDescent="0.35">
      <c r="A26" s="7" t="s">
        <v>197</v>
      </c>
      <c r="B26" s="11"/>
      <c r="C26" s="27">
        <f>+C22+C24</f>
        <v>1157</v>
      </c>
      <c r="D26" s="17"/>
      <c r="E26" s="28">
        <f>E22+E24</f>
        <v>789</v>
      </c>
      <c r="G26" s="360"/>
      <c r="H26" s="364"/>
      <c r="I26" s="362"/>
      <c r="J26" s="5"/>
    </row>
    <row r="27" spans="1:10" ht="7.5" customHeight="1" thickTop="1" x14ac:dyDescent="0.3">
      <c r="A27" s="3"/>
      <c r="B27" s="11"/>
      <c r="C27" s="16"/>
      <c r="D27" s="17"/>
      <c r="E27" s="17"/>
      <c r="G27" s="363"/>
      <c r="H27" s="364"/>
      <c r="I27" s="364"/>
      <c r="J27" s="5"/>
    </row>
    <row r="28" spans="1:10" ht="20.25" thickBot="1" x14ac:dyDescent="0.35">
      <c r="A28" s="15" t="s">
        <v>161</v>
      </c>
      <c r="B28" s="11"/>
      <c r="C28" s="29">
        <v>14.9</v>
      </c>
      <c r="D28" s="30" t="s">
        <v>4</v>
      </c>
      <c r="E28" s="31">
        <v>23.8</v>
      </c>
      <c r="F28" s="4" t="s">
        <v>4</v>
      </c>
      <c r="G28" s="367"/>
      <c r="H28" s="368"/>
      <c r="I28" s="369"/>
      <c r="J28" s="5"/>
    </row>
    <row r="29" spans="1:10" ht="20.25" thickTop="1" x14ac:dyDescent="0.3">
      <c r="A29" s="3"/>
      <c r="B29" s="11"/>
      <c r="C29" s="32"/>
      <c r="D29" s="33"/>
      <c r="E29" s="33"/>
      <c r="G29" s="253"/>
      <c r="H29" s="37"/>
      <c r="I29" s="37"/>
      <c r="J29" s="5"/>
    </row>
    <row r="30" spans="1:10" ht="19.5" x14ac:dyDescent="0.3">
      <c r="A30" s="34" t="s">
        <v>102</v>
      </c>
      <c r="B30" s="11"/>
      <c r="C30" s="32"/>
      <c r="D30" s="33"/>
      <c r="E30" s="33"/>
      <c r="F30" s="253"/>
      <c r="G30" s="253"/>
      <c r="H30" s="37"/>
      <c r="I30" s="37"/>
      <c r="J30" s="5"/>
    </row>
    <row r="31" spans="1:10" s="5" customFormat="1" ht="19.5" x14ac:dyDescent="0.3">
      <c r="A31" s="35" t="s">
        <v>5</v>
      </c>
      <c r="B31" s="36"/>
      <c r="C31" s="274">
        <v>4.05</v>
      </c>
      <c r="D31" s="37"/>
      <c r="E31" s="273">
        <v>2.72</v>
      </c>
      <c r="G31" s="273"/>
      <c r="H31" s="37"/>
      <c r="I31" s="273"/>
    </row>
    <row r="32" spans="1:10" s="5" customFormat="1" ht="22.5" x14ac:dyDescent="0.3">
      <c r="A32" s="35" t="s">
        <v>198</v>
      </c>
      <c r="B32" s="36"/>
      <c r="C32" s="274">
        <v>4.0199999999999996</v>
      </c>
      <c r="D32" s="37"/>
      <c r="E32" s="273">
        <v>2.69</v>
      </c>
      <c r="G32" s="274"/>
      <c r="H32" s="37"/>
      <c r="I32" s="273"/>
    </row>
    <row r="33" spans="1:10" ht="19.5" x14ac:dyDescent="0.3">
      <c r="A33" s="35"/>
      <c r="B33" s="11"/>
      <c r="C33" s="32"/>
      <c r="D33" s="33"/>
      <c r="E33" s="33"/>
      <c r="G33" s="253"/>
      <c r="H33" s="37"/>
      <c r="I33" s="37"/>
      <c r="J33" s="5"/>
    </row>
    <row r="34" spans="1:10" ht="19.5" x14ac:dyDescent="0.3">
      <c r="A34" s="1" t="s">
        <v>6</v>
      </c>
      <c r="B34" s="11"/>
      <c r="C34" s="38"/>
      <c r="D34" s="33"/>
      <c r="E34" s="39"/>
      <c r="G34" s="370"/>
      <c r="H34" s="37"/>
      <c r="I34" s="371"/>
      <c r="J34" s="5"/>
    </row>
    <row r="35" spans="1:10" ht="19.5" x14ac:dyDescent="0.3">
      <c r="A35" s="15" t="s">
        <v>5</v>
      </c>
      <c r="B35" s="11"/>
      <c r="C35" s="38">
        <v>285.5</v>
      </c>
      <c r="D35" s="33"/>
      <c r="E35" s="39">
        <v>290</v>
      </c>
      <c r="G35" s="370"/>
      <c r="H35" s="37"/>
      <c r="I35" s="371"/>
      <c r="J35" s="5"/>
    </row>
    <row r="36" spans="1:10" ht="19.5" x14ac:dyDescent="0.3">
      <c r="A36" s="35" t="s">
        <v>7</v>
      </c>
      <c r="B36" s="3"/>
      <c r="C36" s="38">
        <v>287.89999999999998</v>
      </c>
      <c r="D36" s="39"/>
      <c r="E36" s="39">
        <v>292.8</v>
      </c>
      <c r="G36" s="370"/>
      <c r="H36" s="371"/>
      <c r="I36" s="371"/>
      <c r="J36" s="5"/>
    </row>
    <row r="37" spans="1:10" ht="19.5" x14ac:dyDescent="0.3">
      <c r="A37" s="3"/>
      <c r="B37" s="40"/>
      <c r="C37" s="41"/>
      <c r="D37" s="3"/>
      <c r="E37" s="6"/>
      <c r="G37" s="372"/>
      <c r="H37" s="359"/>
      <c r="I37" s="373"/>
      <c r="J37" s="5"/>
    </row>
    <row r="38" spans="1:10" ht="19.5" x14ac:dyDescent="0.3">
      <c r="A38" s="6" t="s">
        <v>8</v>
      </c>
      <c r="B38" s="2"/>
      <c r="C38" s="275">
        <v>284</v>
      </c>
      <c r="D38" s="6"/>
      <c r="E38" s="42">
        <v>288</v>
      </c>
      <c r="G38" s="374"/>
      <c r="H38" s="373"/>
      <c r="I38" s="375"/>
      <c r="J38" s="5"/>
    </row>
    <row r="39" spans="1:10" ht="22.5" x14ac:dyDescent="0.3">
      <c r="A39" s="43"/>
      <c r="B39" s="2"/>
      <c r="C39" s="6"/>
      <c r="D39" s="6"/>
      <c r="E39" s="6"/>
    </row>
    <row r="40" spans="1:10" ht="19.899999999999999" customHeight="1" x14ac:dyDescent="0.25">
      <c r="A40" s="406" t="s">
        <v>162</v>
      </c>
      <c r="B40" s="406"/>
      <c r="C40" s="406"/>
      <c r="D40" s="406"/>
      <c r="E40" s="406"/>
      <c r="F40" s="406"/>
      <c r="G40" s="406"/>
      <c r="H40" s="406"/>
      <c r="I40" s="406"/>
    </row>
    <row r="41" spans="1:10" x14ac:dyDescent="0.25">
      <c r="A41" s="405" t="s">
        <v>203</v>
      </c>
      <c r="B41" s="405"/>
      <c r="C41" s="405"/>
      <c r="D41" s="405"/>
      <c r="E41" s="405"/>
      <c r="F41" s="405"/>
      <c r="G41" s="405"/>
      <c r="H41" s="405"/>
      <c r="I41" s="405"/>
    </row>
    <row r="42" spans="1:10" x14ac:dyDescent="0.25">
      <c r="A42" s="4" t="s">
        <v>163</v>
      </c>
    </row>
    <row r="43" spans="1:10" x14ac:dyDescent="0.25">
      <c r="A43" s="289" t="s">
        <v>164</v>
      </c>
    </row>
    <row r="44" spans="1:10" ht="10.5" customHeight="1" x14ac:dyDescent="0.25"/>
    <row r="45" spans="1:10" x14ac:dyDescent="0.25">
      <c r="A45" s="406" t="s">
        <v>201</v>
      </c>
      <c r="B45" s="406"/>
      <c r="C45" s="406"/>
      <c r="D45" s="406"/>
      <c r="E45" s="406"/>
      <c r="F45" s="406"/>
      <c r="G45" s="406"/>
      <c r="H45" s="406"/>
      <c r="I45" s="406"/>
    </row>
    <row r="46" spans="1:10" x14ac:dyDescent="0.25">
      <c r="A46" s="4" t="s">
        <v>179</v>
      </c>
    </row>
    <row r="47" spans="1:10" x14ac:dyDescent="0.25">
      <c r="A47" s="289" t="s">
        <v>180</v>
      </c>
    </row>
    <row r="48" spans="1:10" ht="10.5" customHeight="1" x14ac:dyDescent="0.25">
      <c r="A48" s="406"/>
      <c r="B48" s="406"/>
      <c r="C48" s="406"/>
      <c r="D48" s="406"/>
      <c r="E48" s="406"/>
      <c r="F48" s="406"/>
      <c r="G48" s="406"/>
      <c r="H48" s="406"/>
      <c r="I48" s="406"/>
    </row>
    <row r="49" spans="1:9" x14ac:dyDescent="0.25">
      <c r="A49" s="406" t="s">
        <v>207</v>
      </c>
      <c r="B49" s="406"/>
      <c r="C49" s="406"/>
      <c r="D49" s="406"/>
      <c r="E49" s="406"/>
      <c r="F49" s="406"/>
      <c r="G49" s="406"/>
      <c r="H49" s="406"/>
      <c r="I49" s="406"/>
    </row>
    <row r="50" spans="1:9" x14ac:dyDescent="0.25">
      <c r="A50" s="4" t="s">
        <v>190</v>
      </c>
    </row>
    <row r="51" spans="1:9" x14ac:dyDescent="0.25">
      <c r="A51" s="291" t="s">
        <v>204</v>
      </c>
    </row>
    <row r="52" spans="1:9" ht="18.600000000000001" customHeight="1" x14ac:dyDescent="0.25">
      <c r="A52" s="406"/>
      <c r="B52" s="406"/>
      <c r="C52" s="406"/>
      <c r="D52" s="406"/>
      <c r="E52" s="406"/>
      <c r="F52" s="406"/>
      <c r="G52" s="406"/>
      <c r="H52" s="406"/>
      <c r="I52" s="406"/>
    </row>
    <row r="53" spans="1:9" x14ac:dyDescent="0.25">
      <c r="A53" s="406"/>
      <c r="B53" s="406"/>
      <c r="C53" s="406"/>
      <c r="D53" s="406"/>
      <c r="E53" s="406"/>
      <c r="F53" s="406"/>
      <c r="G53" s="406"/>
      <c r="H53" s="406"/>
      <c r="I53" s="406"/>
    </row>
    <row r="54" spans="1:9" x14ac:dyDescent="0.25">
      <c r="A54" s="405"/>
      <c r="B54" s="405"/>
      <c r="C54" s="405"/>
      <c r="D54" s="405"/>
      <c r="E54" s="405"/>
      <c r="F54" s="405"/>
      <c r="G54" s="405"/>
      <c r="H54" s="405"/>
      <c r="I54" s="405"/>
    </row>
    <row r="56" spans="1:9" x14ac:dyDescent="0.25">
      <c r="A56" s="291"/>
    </row>
    <row r="58" spans="1:9" x14ac:dyDescent="0.25">
      <c r="A58" s="406"/>
      <c r="B58" s="406"/>
      <c r="C58" s="406"/>
      <c r="D58" s="406"/>
      <c r="E58" s="406"/>
      <c r="F58" s="406"/>
      <c r="G58" s="406"/>
      <c r="H58" s="406"/>
      <c r="I58" s="406"/>
    </row>
    <row r="59" spans="1:9" x14ac:dyDescent="0.25">
      <c r="A59" s="405"/>
      <c r="B59" s="405"/>
      <c r="C59" s="405"/>
      <c r="D59" s="405"/>
      <c r="E59" s="405"/>
      <c r="F59" s="405"/>
      <c r="G59" s="405"/>
      <c r="H59" s="405"/>
      <c r="I59" s="405"/>
    </row>
    <row r="61" spans="1:9" x14ac:dyDescent="0.25">
      <c r="A61" s="289"/>
    </row>
  </sheetData>
  <mergeCells count="12">
    <mergeCell ref="A59:I59"/>
    <mergeCell ref="A58:I58"/>
    <mergeCell ref="A48:I48"/>
    <mergeCell ref="C5:E5"/>
    <mergeCell ref="A45:I45"/>
    <mergeCell ref="G5:I5"/>
    <mergeCell ref="A40:I40"/>
    <mergeCell ref="A41:I41"/>
    <mergeCell ref="A52:I52"/>
    <mergeCell ref="A49:I49"/>
    <mergeCell ref="A53:I53"/>
    <mergeCell ref="A54:I54"/>
  </mergeCells>
  <pageMargins left="0.75" right="0.2" top="0.25" bottom="0.35" header="0.25" footer="0.17"/>
  <pageSetup scale="51" orientation="landscape" r:id="rId1"/>
  <headerFooter alignWithMargins="0">
    <oddFooter>&amp;CTable 1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Sheet2">
    <pageSetUpPr fitToPage="1"/>
  </sheetPr>
  <dimension ref="A1:V45"/>
  <sheetViews>
    <sheetView zoomScaleNormal="100" zoomScaleSheetLayoutView="55" workbookViewId="0"/>
  </sheetViews>
  <sheetFormatPr defaultColWidth="8.88671875" defaultRowHeight="20.25" x14ac:dyDescent="0.3"/>
  <cols>
    <col min="1" max="1" width="48" style="46" customWidth="1"/>
    <col min="2" max="2" width="14.44140625" style="46" customWidth="1"/>
    <col min="3" max="3" width="13.44140625" style="46" customWidth="1"/>
    <col min="4" max="4" width="4" style="123" customWidth="1"/>
    <col min="5" max="5" width="13.44140625" style="46" customWidth="1"/>
    <col min="6" max="6" width="4" style="46" customWidth="1"/>
    <col min="7" max="7" width="2.21875" style="46" customWidth="1"/>
    <col min="8" max="8" width="7.88671875" style="124" customWidth="1"/>
    <col min="9" max="9" width="4" style="123" customWidth="1"/>
    <col min="10" max="10" width="5.44140625" style="46" customWidth="1"/>
    <col min="11" max="11" width="13.5546875" style="46" customWidth="1"/>
    <col min="12" max="12" width="4" style="46" customWidth="1"/>
    <col min="13" max="13" width="13.6640625" style="46" customWidth="1"/>
    <col min="14" max="14" width="4" style="46" customWidth="1"/>
    <col min="15" max="15" width="2.21875" style="46" customWidth="1"/>
    <col min="16" max="16" width="7.88671875" style="46" customWidth="1"/>
    <col min="17" max="17" width="4.109375" style="46" customWidth="1"/>
    <col min="18" max="21" width="8.88671875" style="46"/>
    <col min="22" max="22" width="11.77734375" style="46" bestFit="1" customWidth="1"/>
    <col min="23" max="16384" width="8.88671875" style="46"/>
  </cols>
  <sheetData>
    <row r="1" spans="1:17" x14ac:dyDescent="0.3">
      <c r="A1" s="45" t="s">
        <v>0</v>
      </c>
      <c r="C1" s="47"/>
      <c r="D1" s="48"/>
      <c r="E1" s="49"/>
      <c r="F1" s="50"/>
      <c r="G1" s="50"/>
      <c r="H1" s="51"/>
      <c r="I1" s="52"/>
    </row>
    <row r="2" spans="1:17" x14ac:dyDescent="0.3">
      <c r="A2" s="45" t="s">
        <v>9</v>
      </c>
      <c r="C2" s="47"/>
      <c r="D2" s="48"/>
      <c r="E2" s="49"/>
      <c r="F2" s="53"/>
      <c r="G2" s="53"/>
      <c r="H2" s="54"/>
      <c r="I2" s="55"/>
    </row>
    <row r="3" spans="1:17" x14ac:dyDescent="0.3">
      <c r="A3" s="45" t="s">
        <v>10</v>
      </c>
      <c r="C3" s="47"/>
      <c r="D3" s="48"/>
      <c r="E3" s="49"/>
      <c r="F3" s="53"/>
      <c r="G3" s="53"/>
      <c r="H3" s="54"/>
      <c r="I3" s="55"/>
    </row>
    <row r="4" spans="1:17" x14ac:dyDescent="0.3">
      <c r="A4" s="45"/>
      <c r="C4" s="47"/>
      <c r="D4" s="48"/>
      <c r="E4" s="49"/>
      <c r="F4" s="53"/>
      <c r="G4" s="53"/>
      <c r="H4" s="54"/>
      <c r="I4" s="55"/>
    </row>
    <row r="5" spans="1:17" ht="23.25" customHeight="1" thickBot="1" x14ac:dyDescent="0.35">
      <c r="A5" s="56"/>
      <c r="C5" s="411" t="s">
        <v>143</v>
      </c>
      <c r="D5" s="412"/>
      <c r="E5" s="412"/>
      <c r="F5" s="57"/>
      <c r="G5" s="57"/>
      <c r="H5" s="58"/>
      <c r="I5" s="57"/>
      <c r="K5" s="414"/>
      <c r="L5" s="415"/>
      <c r="M5" s="415"/>
      <c r="N5" s="57"/>
      <c r="O5" s="57"/>
      <c r="P5" s="58"/>
      <c r="Q5" s="57"/>
    </row>
    <row r="6" spans="1:17" ht="41.25" thickBot="1" x14ac:dyDescent="0.35">
      <c r="A6" s="59" t="s">
        <v>11</v>
      </c>
      <c r="C6" s="283" t="s">
        <v>142</v>
      </c>
      <c r="D6" s="284"/>
      <c r="E6" s="283" t="s">
        <v>141</v>
      </c>
      <c r="F6" s="60"/>
      <c r="H6" s="413" t="s">
        <v>12</v>
      </c>
      <c r="I6" s="413"/>
      <c r="K6" s="376"/>
      <c r="L6" s="377"/>
      <c r="M6" s="376"/>
      <c r="N6" s="378"/>
      <c r="O6" s="66"/>
      <c r="P6" s="410"/>
      <c r="Q6" s="410"/>
    </row>
    <row r="7" spans="1:17" ht="21.75" customHeight="1" x14ac:dyDescent="0.3">
      <c r="A7" s="61" t="s">
        <v>13</v>
      </c>
      <c r="C7" s="62"/>
      <c r="D7" s="63"/>
      <c r="E7" s="64"/>
      <c r="F7" s="50"/>
      <c r="G7" s="50"/>
      <c r="H7" s="51"/>
      <c r="I7" s="52"/>
      <c r="K7" s="379"/>
      <c r="L7" s="380"/>
      <c r="M7" s="381"/>
      <c r="N7" s="382"/>
      <c r="O7" s="382"/>
      <c r="P7" s="383"/>
      <c r="Q7" s="384"/>
    </row>
    <row r="8" spans="1:17" s="66" customFormat="1" ht="21.75" customHeight="1" x14ac:dyDescent="0.3">
      <c r="A8" s="65" t="s">
        <v>14</v>
      </c>
      <c r="C8" s="67">
        <v>4398</v>
      </c>
      <c r="D8" s="68"/>
      <c r="E8" s="69">
        <v>4120</v>
      </c>
      <c r="F8" s="70"/>
      <c r="G8" s="70"/>
      <c r="H8" s="73">
        <f t="shared" ref="H8" si="0">ROUND((C8-E8)/E8*100,0)</f>
        <v>7</v>
      </c>
      <c r="I8" s="71" t="s">
        <v>4</v>
      </c>
      <c r="K8" s="67"/>
      <c r="L8" s="68"/>
      <c r="M8" s="69"/>
      <c r="N8" s="70"/>
      <c r="O8" s="70"/>
      <c r="P8" s="73"/>
      <c r="Q8" s="385"/>
    </row>
    <row r="9" spans="1:17" s="66" customFormat="1" ht="21.75" customHeight="1" x14ac:dyDescent="0.3">
      <c r="A9" s="65" t="s">
        <v>15</v>
      </c>
      <c r="C9" s="72">
        <v>1677</v>
      </c>
      <c r="D9" s="68"/>
      <c r="E9" s="73">
        <v>1549</v>
      </c>
      <c r="F9" s="70"/>
      <c r="G9" s="70"/>
      <c r="H9" s="73">
        <f>ROUND((C9-E9)/E9*100,0)</f>
        <v>8</v>
      </c>
      <c r="I9" s="71" t="s">
        <v>4</v>
      </c>
      <c r="K9" s="72"/>
      <c r="L9" s="68"/>
      <c r="M9" s="73"/>
      <c r="N9" s="70"/>
      <c r="O9" s="70"/>
      <c r="P9" s="73"/>
      <c r="Q9" s="385"/>
    </row>
    <row r="10" spans="1:17" s="66" customFormat="1" ht="21.75" customHeight="1" x14ac:dyDescent="0.3">
      <c r="A10" s="65" t="s">
        <v>110</v>
      </c>
      <c r="C10" s="72">
        <v>3223</v>
      </c>
      <c r="D10" s="68"/>
      <c r="E10" s="73">
        <v>3127</v>
      </c>
      <c r="F10" s="70"/>
      <c r="G10" s="70"/>
      <c r="H10" s="73">
        <f t="shared" ref="H10:H12" si="1">ROUND((C10-E10)/E10*100,0)</f>
        <v>3</v>
      </c>
      <c r="I10" s="71" t="s">
        <v>4</v>
      </c>
      <c r="K10" s="72"/>
      <c r="L10" s="68"/>
      <c r="M10" s="73"/>
      <c r="N10" s="70"/>
      <c r="O10" s="70"/>
      <c r="P10" s="73"/>
      <c r="Q10" s="385"/>
    </row>
    <row r="11" spans="1:17" ht="21.75" customHeight="1" x14ac:dyDescent="0.3">
      <c r="A11" s="55" t="s">
        <v>138</v>
      </c>
      <c r="C11" s="74">
        <v>2337</v>
      </c>
      <c r="D11" s="75"/>
      <c r="E11" s="76">
        <v>2416</v>
      </c>
      <c r="F11" s="77"/>
      <c r="G11" s="77"/>
      <c r="H11" s="73">
        <f t="shared" si="1"/>
        <v>-3</v>
      </c>
      <c r="I11" s="71" t="s">
        <v>4</v>
      </c>
      <c r="K11" s="72"/>
      <c r="L11" s="68"/>
      <c r="M11" s="73"/>
      <c r="N11" s="70"/>
      <c r="O11" s="70"/>
      <c r="P11" s="73"/>
      <c r="Q11" s="385"/>
    </row>
    <row r="12" spans="1:17" ht="21.75" customHeight="1" thickBot="1" x14ac:dyDescent="0.35">
      <c r="A12" s="61" t="s">
        <v>16</v>
      </c>
      <c r="C12" s="78">
        <f>SUM(C8:C11)</f>
        <v>11635</v>
      </c>
      <c r="D12" s="79"/>
      <c r="E12" s="80">
        <f>SUM(E8:E11)</f>
        <v>11212</v>
      </c>
      <c r="F12" s="77"/>
      <c r="G12" s="77"/>
      <c r="H12" s="73">
        <f t="shared" si="1"/>
        <v>4</v>
      </c>
      <c r="I12" s="71" t="s">
        <v>4</v>
      </c>
      <c r="K12" s="386"/>
      <c r="L12" s="387"/>
      <c r="M12" s="388"/>
      <c r="N12" s="70"/>
      <c r="O12" s="70"/>
      <c r="P12" s="73"/>
      <c r="Q12" s="385"/>
    </row>
    <row r="13" spans="1:17" ht="21.75" customHeight="1" thickTop="1" x14ac:dyDescent="0.3">
      <c r="A13" s="81"/>
      <c r="C13" s="82"/>
      <c r="D13" s="75"/>
      <c r="E13" s="83"/>
      <c r="F13" s="77"/>
      <c r="G13" s="77"/>
      <c r="H13" s="84"/>
      <c r="I13" s="85"/>
      <c r="K13" s="72"/>
      <c r="L13" s="68"/>
      <c r="M13" s="73"/>
      <c r="N13" s="70"/>
      <c r="O13" s="70"/>
      <c r="P13" s="89"/>
      <c r="Q13" s="389"/>
    </row>
    <row r="14" spans="1:17" ht="21.75" customHeight="1" x14ac:dyDescent="0.3">
      <c r="A14" s="86" t="s">
        <v>17</v>
      </c>
      <c r="C14" s="82"/>
      <c r="D14" s="75"/>
      <c r="E14" s="83"/>
      <c r="F14" s="77"/>
      <c r="G14" s="77"/>
      <c r="H14" s="84"/>
      <c r="I14" s="85"/>
      <c r="K14" s="72"/>
      <c r="L14" s="68"/>
      <c r="M14" s="73"/>
      <c r="N14" s="70"/>
      <c r="O14" s="70"/>
      <c r="P14" s="89"/>
      <c r="Q14" s="389"/>
    </row>
    <row r="15" spans="1:17" s="66" customFormat="1" ht="21.75" customHeight="1" x14ac:dyDescent="0.3">
      <c r="A15" s="65" t="s">
        <v>14</v>
      </c>
      <c r="C15" s="67">
        <v>474</v>
      </c>
      <c r="D15" s="68"/>
      <c r="E15" s="69">
        <v>439</v>
      </c>
      <c r="F15" s="70"/>
      <c r="G15" s="70"/>
      <c r="H15" s="73">
        <f t="shared" ref="H15" si="2">ROUND((C15-E15)/E15*100,0)</f>
        <v>8</v>
      </c>
      <c r="I15" s="71" t="s">
        <v>4</v>
      </c>
      <c r="K15" s="67"/>
      <c r="L15" s="68"/>
      <c r="M15" s="69"/>
      <c r="N15" s="70"/>
      <c r="O15" s="70"/>
      <c r="P15" s="73"/>
      <c r="Q15" s="385"/>
    </row>
    <row r="16" spans="1:17" s="66" customFormat="1" ht="21.75" customHeight="1" x14ac:dyDescent="0.3">
      <c r="A16" s="65" t="s">
        <v>15</v>
      </c>
      <c r="C16" s="72">
        <v>261</v>
      </c>
      <c r="D16" s="68"/>
      <c r="E16" s="73">
        <v>234</v>
      </c>
      <c r="F16" s="70"/>
      <c r="G16" s="70"/>
      <c r="H16" s="73">
        <f>ROUND((C16-E16)/E16*100,0)</f>
        <v>12</v>
      </c>
      <c r="I16" s="71" t="s">
        <v>4</v>
      </c>
      <c r="K16" s="72"/>
      <c r="L16" s="68"/>
      <c r="M16" s="73"/>
      <c r="N16" s="70"/>
      <c r="O16" s="70"/>
      <c r="P16" s="73"/>
      <c r="Q16" s="385"/>
    </row>
    <row r="17" spans="1:22" s="66" customFormat="1" ht="21.75" customHeight="1" x14ac:dyDescent="0.3">
      <c r="A17" s="65" t="s">
        <v>167</v>
      </c>
      <c r="C17" s="72">
        <v>311</v>
      </c>
      <c r="D17" s="68"/>
      <c r="E17" s="73">
        <v>128</v>
      </c>
      <c r="F17" s="70"/>
      <c r="G17" s="70"/>
      <c r="H17" s="73">
        <f t="shared" ref="H17:H19" si="3">ROUND((C17-E17)/E17*100,0)</f>
        <v>143</v>
      </c>
      <c r="I17" s="71" t="s">
        <v>4</v>
      </c>
      <c r="K17" s="72"/>
      <c r="L17" s="68"/>
      <c r="M17" s="73"/>
      <c r="N17" s="70"/>
      <c r="O17" s="70"/>
      <c r="P17" s="73"/>
      <c r="Q17" s="385"/>
    </row>
    <row r="18" spans="1:22" ht="21.75" customHeight="1" x14ac:dyDescent="0.3">
      <c r="A18" s="55" t="s">
        <v>138</v>
      </c>
      <c r="C18" s="74">
        <v>264</v>
      </c>
      <c r="D18" s="75"/>
      <c r="E18" s="76">
        <v>290</v>
      </c>
      <c r="F18" s="77"/>
      <c r="G18" s="77"/>
      <c r="H18" s="73">
        <f t="shared" si="3"/>
        <v>-9</v>
      </c>
      <c r="I18" s="71" t="s">
        <v>4</v>
      </c>
      <c r="K18" s="72"/>
      <c r="L18" s="68"/>
      <c r="M18" s="73"/>
      <c r="N18" s="70"/>
      <c r="O18" s="70"/>
      <c r="P18" s="73"/>
      <c r="Q18" s="385"/>
    </row>
    <row r="19" spans="1:22" ht="21.75" customHeight="1" x14ac:dyDescent="0.3">
      <c r="A19" s="61" t="s">
        <v>166</v>
      </c>
      <c r="C19" s="87">
        <f>SUM(C15:C18)</f>
        <v>1310</v>
      </c>
      <c r="D19" s="88"/>
      <c r="E19" s="89">
        <f>SUM(E15:E18)</f>
        <v>1091</v>
      </c>
      <c r="F19" s="77"/>
      <c r="G19" s="77"/>
      <c r="H19" s="73">
        <f t="shared" si="3"/>
        <v>20</v>
      </c>
      <c r="I19" s="71" t="s">
        <v>4</v>
      </c>
      <c r="K19" s="87"/>
      <c r="L19" s="88"/>
      <c r="M19" s="89"/>
      <c r="N19" s="70"/>
      <c r="O19" s="70"/>
      <c r="P19" s="73"/>
      <c r="Q19" s="385"/>
    </row>
    <row r="20" spans="1:22" ht="21.75" customHeight="1" x14ac:dyDescent="0.3">
      <c r="A20" s="61" t="s">
        <v>96</v>
      </c>
      <c r="C20" s="90"/>
      <c r="D20" s="91"/>
      <c r="E20" s="92"/>
      <c r="F20" s="93"/>
      <c r="G20" s="93"/>
      <c r="H20" s="84"/>
      <c r="I20" s="71"/>
      <c r="K20" s="90"/>
      <c r="L20" s="390"/>
      <c r="M20" s="92"/>
      <c r="N20" s="92"/>
      <c r="O20" s="92"/>
      <c r="P20" s="89"/>
      <c r="Q20" s="385"/>
    </row>
    <row r="21" spans="1:22" s="97" customFormat="1" ht="21.75" customHeight="1" x14ac:dyDescent="0.3">
      <c r="A21" s="96" t="s">
        <v>146</v>
      </c>
      <c r="C21" s="72">
        <v>451</v>
      </c>
      <c r="D21" s="98"/>
      <c r="E21" s="73">
        <v>403</v>
      </c>
      <c r="F21" s="66"/>
      <c r="G21" s="90">
        <v>-622</v>
      </c>
      <c r="H21" s="99"/>
      <c r="I21" s="92"/>
      <c r="K21" s="72"/>
      <c r="L21" s="98"/>
      <c r="M21" s="73"/>
      <c r="N21" s="66"/>
      <c r="O21" s="90"/>
      <c r="P21" s="99"/>
      <c r="Q21" s="92"/>
    </row>
    <row r="22" spans="1:22" s="97" customFormat="1" ht="21.75" customHeight="1" x14ac:dyDescent="0.3">
      <c r="A22" s="96" t="s">
        <v>165</v>
      </c>
      <c r="C22" s="74">
        <v>-36</v>
      </c>
      <c r="D22" s="102"/>
      <c r="E22" s="76">
        <v>-92</v>
      </c>
      <c r="F22" s="46"/>
      <c r="G22" s="103">
        <v>-160</v>
      </c>
      <c r="H22" s="104"/>
      <c r="I22" s="105"/>
      <c r="K22" s="72"/>
      <c r="L22" s="102"/>
      <c r="M22" s="73"/>
      <c r="N22" s="66"/>
      <c r="O22" s="103"/>
      <c r="P22" s="104"/>
      <c r="Q22" s="105"/>
    </row>
    <row r="23" spans="1:22" s="97" customFormat="1" ht="21.75" customHeight="1" x14ac:dyDescent="0.3">
      <c r="A23" s="106" t="s">
        <v>97</v>
      </c>
      <c r="C23" s="107">
        <f>SUM(C21:C22)</f>
        <v>415</v>
      </c>
      <c r="D23" s="102"/>
      <c r="E23" s="108">
        <f>SUM(E21:E22)</f>
        <v>311</v>
      </c>
      <c r="F23" s="46"/>
      <c r="G23" s="103"/>
      <c r="H23" s="73">
        <f t="shared" ref="H23" si="4">ROUND((C23-E23)/E23*100,0)</f>
        <v>33</v>
      </c>
      <c r="I23" s="71" t="s">
        <v>4</v>
      </c>
      <c r="K23" s="103"/>
      <c r="L23" s="102"/>
      <c r="M23" s="105"/>
      <c r="N23" s="66"/>
      <c r="O23" s="103"/>
      <c r="P23" s="73"/>
      <c r="Q23" s="385"/>
      <c r="V23" s="250"/>
    </row>
    <row r="24" spans="1:22" ht="24.75" customHeight="1" thickBot="1" x14ac:dyDescent="0.35">
      <c r="A24" s="61" t="s">
        <v>199</v>
      </c>
      <c r="C24" s="109">
        <f>+C23+C19</f>
        <v>1725</v>
      </c>
      <c r="D24" s="91"/>
      <c r="E24" s="110">
        <f>+E23+E19</f>
        <v>1402</v>
      </c>
      <c r="F24" s="77"/>
      <c r="G24" s="77"/>
      <c r="H24" s="73">
        <f>ROUND((C24-E24)/E24*100,0)</f>
        <v>23</v>
      </c>
      <c r="I24" s="71" t="s">
        <v>4</v>
      </c>
      <c r="K24" s="67"/>
      <c r="L24" s="390"/>
      <c r="M24" s="69"/>
      <c r="N24" s="70"/>
      <c r="O24" s="70"/>
      <c r="P24" s="73"/>
      <c r="Q24" s="385"/>
    </row>
    <row r="25" spans="1:22" ht="21.75" customHeight="1" thickTop="1" x14ac:dyDescent="0.3">
      <c r="A25" s="61"/>
      <c r="C25" s="111"/>
      <c r="D25" s="91"/>
      <c r="E25" s="112"/>
      <c r="F25" s="77"/>
      <c r="G25" s="77"/>
      <c r="H25" s="113"/>
      <c r="I25" s="114"/>
      <c r="K25" s="111"/>
      <c r="L25" s="390"/>
      <c r="M25" s="112"/>
      <c r="N25" s="70"/>
      <c r="O25" s="70"/>
      <c r="P25" s="391"/>
      <c r="Q25" s="392"/>
    </row>
    <row r="26" spans="1:22" s="53" customFormat="1" ht="21.75" customHeight="1" x14ac:dyDescent="0.3">
      <c r="A26" s="61" t="s">
        <v>20</v>
      </c>
      <c r="C26" s="61"/>
      <c r="D26" s="61"/>
      <c r="E26" s="55"/>
      <c r="F26" s="82"/>
      <c r="G26" s="82"/>
      <c r="H26" s="115"/>
      <c r="I26" s="75"/>
      <c r="K26" s="59"/>
      <c r="L26" s="59"/>
      <c r="M26" s="65"/>
      <c r="N26" s="72"/>
      <c r="O26" s="72"/>
      <c r="P26" s="393"/>
      <c r="Q26" s="68"/>
    </row>
    <row r="27" spans="1:22" s="53" customFormat="1" ht="21.75" customHeight="1" x14ac:dyDescent="0.3">
      <c r="A27" s="65" t="s">
        <v>14</v>
      </c>
      <c r="C27" s="116">
        <f>ROUND(C15/C8*100,1)</f>
        <v>10.8</v>
      </c>
      <c r="D27" s="117" t="s">
        <v>4</v>
      </c>
      <c r="E27" s="118">
        <f>ROUND(E15/E8*100,1)</f>
        <v>10.7</v>
      </c>
      <c r="F27" s="119" t="s">
        <v>4</v>
      </c>
      <c r="G27" s="119"/>
      <c r="H27" s="119"/>
      <c r="I27" s="120"/>
      <c r="K27" s="394"/>
      <c r="L27" s="395"/>
      <c r="M27" s="396"/>
      <c r="N27" s="397"/>
      <c r="O27" s="398"/>
      <c r="P27" s="398"/>
      <c r="Q27" s="397"/>
      <c r="R27" s="252"/>
      <c r="S27" s="252"/>
      <c r="T27" s="252"/>
      <c r="U27" s="252"/>
      <c r="V27" s="252"/>
    </row>
    <row r="28" spans="1:22" s="53" customFormat="1" ht="21.75" customHeight="1" x14ac:dyDescent="0.3">
      <c r="A28" s="65" t="s">
        <v>15</v>
      </c>
      <c r="C28" s="116">
        <f t="shared" ref="C28:E31" si="5">ROUND(C16/C9*100,1)</f>
        <v>15.6</v>
      </c>
      <c r="D28" s="117" t="s">
        <v>4</v>
      </c>
      <c r="E28" s="118">
        <f t="shared" si="5"/>
        <v>15.1</v>
      </c>
      <c r="F28" s="119" t="s">
        <v>4</v>
      </c>
      <c r="H28" s="119"/>
      <c r="I28" s="55"/>
      <c r="K28" s="394"/>
      <c r="L28" s="395"/>
      <c r="M28" s="396"/>
      <c r="N28" s="397"/>
      <c r="O28" s="276"/>
      <c r="P28" s="398"/>
      <c r="Q28" s="65"/>
      <c r="R28" s="252"/>
      <c r="S28" s="252"/>
      <c r="T28" s="252"/>
      <c r="U28" s="252"/>
      <c r="V28" s="252"/>
    </row>
    <row r="29" spans="1:22" s="53" customFormat="1" ht="21.75" customHeight="1" x14ac:dyDescent="0.3">
      <c r="A29" s="65" t="s">
        <v>110</v>
      </c>
      <c r="C29" s="116">
        <f t="shared" si="5"/>
        <v>9.6</v>
      </c>
      <c r="D29" s="117" t="s">
        <v>4</v>
      </c>
      <c r="E29" s="118">
        <f t="shared" si="5"/>
        <v>4.0999999999999996</v>
      </c>
      <c r="F29" s="119" t="s">
        <v>4</v>
      </c>
      <c r="H29" s="119"/>
      <c r="I29" s="55"/>
      <c r="K29" s="394"/>
      <c r="L29" s="395"/>
      <c r="M29" s="396"/>
      <c r="N29" s="397"/>
      <c r="O29" s="276"/>
      <c r="P29" s="398"/>
      <c r="Q29" s="65"/>
      <c r="R29" s="252"/>
      <c r="S29" s="252"/>
      <c r="T29" s="252"/>
      <c r="U29" s="252"/>
      <c r="V29" s="252"/>
    </row>
    <row r="30" spans="1:22" s="53" customFormat="1" ht="21.75" customHeight="1" x14ac:dyDescent="0.3">
      <c r="A30" s="55" t="s">
        <v>138</v>
      </c>
      <c r="C30" s="116">
        <f t="shared" si="5"/>
        <v>11.3</v>
      </c>
      <c r="D30" s="117" t="s">
        <v>4</v>
      </c>
      <c r="E30" s="118">
        <f t="shared" si="5"/>
        <v>12</v>
      </c>
      <c r="F30" s="119" t="s">
        <v>4</v>
      </c>
      <c r="G30" s="119"/>
      <c r="H30" s="119"/>
      <c r="I30" s="120"/>
      <c r="K30" s="394"/>
      <c r="L30" s="395"/>
      <c r="M30" s="396"/>
      <c r="N30" s="397"/>
      <c r="O30" s="398"/>
      <c r="P30" s="398"/>
      <c r="Q30" s="397"/>
      <c r="R30" s="252"/>
      <c r="S30" s="252"/>
      <c r="T30" s="252"/>
      <c r="U30" s="252"/>
      <c r="V30" s="252"/>
    </row>
    <row r="31" spans="1:22" s="53" customFormat="1" ht="21.75" customHeight="1" x14ac:dyDescent="0.3">
      <c r="A31" s="121" t="s">
        <v>21</v>
      </c>
      <c r="C31" s="116">
        <f t="shared" si="5"/>
        <v>11.3</v>
      </c>
      <c r="D31" s="117" t="s">
        <v>4</v>
      </c>
      <c r="E31" s="118">
        <f t="shared" si="5"/>
        <v>9.6999999999999993</v>
      </c>
      <c r="F31" s="119" t="s">
        <v>4</v>
      </c>
      <c r="G31" s="119"/>
      <c r="H31" s="119"/>
      <c r="I31" s="120"/>
      <c r="K31" s="394"/>
      <c r="L31" s="395"/>
      <c r="M31" s="396"/>
      <c r="N31" s="397"/>
      <c r="O31" s="398"/>
      <c r="P31" s="398"/>
      <c r="Q31" s="397"/>
      <c r="R31" s="252"/>
      <c r="S31" s="252"/>
      <c r="T31" s="252"/>
      <c r="U31" s="252"/>
      <c r="V31" s="252"/>
    </row>
    <row r="32" spans="1:22" s="53" customFormat="1" ht="21.75" customHeight="1" x14ac:dyDescent="0.3">
      <c r="A32" s="61"/>
      <c r="C32" s="116"/>
      <c r="D32" s="117"/>
      <c r="E32" s="118"/>
      <c r="F32" s="119"/>
      <c r="G32" s="119"/>
      <c r="H32" s="119"/>
      <c r="I32" s="120"/>
      <c r="K32" s="394"/>
      <c r="L32" s="395"/>
      <c r="M32" s="396"/>
      <c r="N32" s="397"/>
      <c r="O32" s="398"/>
      <c r="P32" s="398"/>
      <c r="Q32" s="397"/>
      <c r="R32" s="252"/>
      <c r="S32" s="252"/>
      <c r="T32" s="252"/>
      <c r="U32" s="252"/>
      <c r="V32" s="252"/>
    </row>
    <row r="33" spans="1:22" s="53" customFormat="1" ht="21.75" customHeight="1" x14ac:dyDescent="0.3">
      <c r="A33" s="121" t="s">
        <v>22</v>
      </c>
      <c r="C33" s="116">
        <f>ROUND(C24/C12*100,1)</f>
        <v>14.8</v>
      </c>
      <c r="D33" s="117" t="s">
        <v>4</v>
      </c>
      <c r="E33" s="118">
        <f>ROUND(E24/E12*100,1)</f>
        <v>12.5</v>
      </c>
      <c r="F33" s="119" t="s">
        <v>4</v>
      </c>
      <c r="G33" s="119"/>
      <c r="H33" s="119"/>
      <c r="I33" s="120"/>
      <c r="K33" s="394"/>
      <c r="L33" s="395"/>
      <c r="M33" s="396"/>
      <c r="N33" s="397"/>
      <c r="O33" s="398"/>
      <c r="P33" s="398"/>
      <c r="Q33" s="397"/>
      <c r="R33" s="252"/>
      <c r="S33" s="252"/>
      <c r="T33" s="252"/>
      <c r="U33" s="252"/>
      <c r="V33" s="252"/>
    </row>
    <row r="34" spans="1:22" s="53" customFormat="1" x14ac:dyDescent="0.3">
      <c r="A34" s="122"/>
      <c r="C34" s="116"/>
      <c r="D34" s="117"/>
      <c r="E34" s="118"/>
      <c r="F34" s="119"/>
      <c r="G34" s="119"/>
      <c r="H34" s="119"/>
      <c r="I34" s="120"/>
      <c r="K34" s="276"/>
      <c r="L34" s="399"/>
      <c r="M34" s="276"/>
      <c r="N34" s="276"/>
      <c r="O34" s="276"/>
      <c r="P34" s="276"/>
      <c r="Q34" s="276"/>
    </row>
    <row r="35" spans="1:22" ht="20.25" customHeight="1" x14ac:dyDescent="0.3">
      <c r="A35" s="406" t="s">
        <v>202</v>
      </c>
      <c r="B35" s="406"/>
      <c r="C35" s="406"/>
      <c r="D35" s="406"/>
      <c r="E35" s="406"/>
      <c r="F35" s="406"/>
      <c r="G35" s="406"/>
      <c r="H35" s="406"/>
      <c r="I35" s="406"/>
      <c r="J35" s="406"/>
      <c r="K35" s="406"/>
      <c r="L35" s="406"/>
      <c r="M35" s="406"/>
      <c r="N35" s="285"/>
    </row>
    <row r="36" spans="1:22" x14ac:dyDescent="0.3">
      <c r="A36" s="405" t="s">
        <v>179</v>
      </c>
      <c r="B36" s="405"/>
      <c r="C36" s="405"/>
      <c r="D36" s="405"/>
      <c r="E36" s="405"/>
      <c r="F36" s="405"/>
      <c r="G36" s="405"/>
      <c r="H36" s="405"/>
      <c r="I36" s="405"/>
      <c r="J36" s="405"/>
      <c r="K36" s="405"/>
      <c r="L36" s="405"/>
      <c r="M36" s="405"/>
      <c r="N36" s="285"/>
    </row>
    <row r="37" spans="1:22" x14ac:dyDescent="0.3">
      <c r="A37" s="409" t="s">
        <v>180</v>
      </c>
      <c r="B37" s="409"/>
      <c r="C37" s="409"/>
      <c r="D37" s="409"/>
      <c r="E37" s="409"/>
      <c r="F37" s="409"/>
      <c r="G37" s="409"/>
      <c r="H37" s="409"/>
      <c r="I37" s="409"/>
      <c r="J37" s="409"/>
      <c r="K37" s="409"/>
      <c r="L37" s="409"/>
      <c r="M37" s="409"/>
      <c r="N37" s="285"/>
    </row>
    <row r="38" spans="1:22" ht="10.5" customHeight="1" x14ac:dyDescent="0.3">
      <c r="A38" s="288"/>
      <c r="B38" s="288"/>
      <c r="C38" s="288"/>
      <c r="D38" s="288"/>
      <c r="E38" s="288"/>
      <c r="F38" s="288"/>
      <c r="G38" s="288"/>
      <c r="H38" s="288"/>
      <c r="I38" s="288"/>
      <c r="J38" s="281"/>
      <c r="K38" s="281"/>
      <c r="L38" s="281"/>
      <c r="M38" s="281"/>
    </row>
    <row r="39" spans="1:22" x14ac:dyDescent="0.3">
      <c r="A39" s="406" t="s">
        <v>206</v>
      </c>
      <c r="B39" s="406"/>
      <c r="C39" s="406"/>
      <c r="D39" s="406"/>
      <c r="E39" s="406"/>
      <c r="F39" s="406"/>
      <c r="G39" s="406"/>
      <c r="H39" s="406"/>
      <c r="I39" s="406"/>
      <c r="J39" s="406"/>
      <c r="K39" s="406"/>
      <c r="L39" s="406"/>
      <c r="M39" s="406"/>
    </row>
    <row r="40" spans="1:22" x14ac:dyDescent="0.3">
      <c r="A40" s="405" t="s">
        <v>205</v>
      </c>
      <c r="B40" s="405"/>
      <c r="C40" s="405"/>
      <c r="D40" s="405"/>
      <c r="E40" s="405"/>
      <c r="F40" s="405"/>
      <c r="G40" s="405"/>
      <c r="H40" s="405"/>
      <c r="I40" s="405"/>
      <c r="J40" s="405"/>
      <c r="K40" s="405"/>
      <c r="L40" s="405"/>
      <c r="M40" s="405"/>
    </row>
    <row r="41" spans="1:22" x14ac:dyDescent="0.3">
      <c r="A41" s="409"/>
      <c r="B41" s="405"/>
      <c r="C41" s="405"/>
      <c r="D41" s="405"/>
      <c r="E41" s="405"/>
      <c r="F41" s="405"/>
      <c r="G41" s="405"/>
      <c r="H41" s="405"/>
      <c r="I41" s="405"/>
      <c r="J41" s="405"/>
      <c r="K41" s="405"/>
      <c r="L41" s="405"/>
      <c r="M41" s="405"/>
    </row>
    <row r="43" spans="1:22" x14ac:dyDescent="0.3">
      <c r="A43" s="406"/>
      <c r="B43" s="406"/>
      <c r="C43" s="406"/>
      <c r="D43" s="406"/>
      <c r="E43" s="406"/>
      <c r="F43" s="406"/>
      <c r="G43" s="406"/>
      <c r="H43" s="406"/>
      <c r="I43" s="406"/>
      <c r="J43" s="406"/>
      <c r="K43" s="406"/>
      <c r="L43" s="406"/>
      <c r="M43" s="406"/>
    </row>
    <row r="44" spans="1:22" x14ac:dyDescent="0.3">
      <c r="A44" s="405"/>
      <c r="B44" s="405"/>
      <c r="C44" s="405"/>
      <c r="D44" s="405"/>
      <c r="E44" s="405"/>
      <c r="F44" s="405"/>
      <c r="G44" s="405"/>
      <c r="H44" s="405"/>
      <c r="I44" s="405"/>
      <c r="J44" s="405"/>
      <c r="K44" s="405"/>
      <c r="L44" s="405"/>
      <c r="M44" s="405"/>
    </row>
    <row r="45" spans="1:22" x14ac:dyDescent="0.3">
      <c r="A45" s="405"/>
      <c r="B45" s="405"/>
      <c r="C45" s="405"/>
      <c r="D45" s="405"/>
      <c r="E45" s="405"/>
      <c r="F45" s="405"/>
      <c r="G45" s="405"/>
      <c r="H45" s="405"/>
      <c r="I45" s="405"/>
      <c r="J45" s="405"/>
      <c r="K45" s="405"/>
      <c r="L45" s="405"/>
      <c r="M45" s="405"/>
    </row>
  </sheetData>
  <mergeCells count="13">
    <mergeCell ref="A37:M37"/>
    <mergeCell ref="P6:Q6"/>
    <mergeCell ref="C5:E5"/>
    <mergeCell ref="H6:I6"/>
    <mergeCell ref="K5:M5"/>
    <mergeCell ref="A35:M35"/>
    <mergeCell ref="A36:M36"/>
    <mergeCell ref="A45:M45"/>
    <mergeCell ref="A39:M39"/>
    <mergeCell ref="A40:M40"/>
    <mergeCell ref="A41:M41"/>
    <mergeCell ref="A43:M43"/>
    <mergeCell ref="A44:M44"/>
  </mergeCells>
  <pageMargins left="0.75" right="0.2" top="0.25" bottom="0.35" header="0.25" footer="0.17"/>
  <pageSetup scale="59" orientation="landscape" r:id="rId1"/>
  <headerFooter alignWithMargins="0">
    <oddFooter>&amp;CTable 2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Q53"/>
  <sheetViews>
    <sheetView zoomScaleNormal="100" workbookViewId="0"/>
  </sheetViews>
  <sheetFormatPr defaultColWidth="8.88671875" defaultRowHeight="20.25" x14ac:dyDescent="0.3"/>
  <cols>
    <col min="1" max="1" width="65.109375" style="152" customWidth="1"/>
    <col min="2" max="2" width="10.109375" style="152" customWidth="1"/>
    <col min="3" max="3" width="18.33203125" style="152" customWidth="1"/>
    <col min="4" max="4" width="2.5546875" style="53" bestFit="1" customWidth="1"/>
    <col min="5" max="5" width="18.33203125" style="152" customWidth="1"/>
    <col min="6" max="6" width="2.5546875" style="53" bestFit="1" customWidth="1"/>
    <col min="7" max="16384" width="8.88671875" style="152"/>
  </cols>
  <sheetData>
    <row r="1" spans="1:5" x14ac:dyDescent="0.3">
      <c r="A1" s="125" t="s">
        <v>0</v>
      </c>
      <c r="B1" s="126"/>
      <c r="C1" s="127"/>
      <c r="E1" s="127"/>
    </row>
    <row r="2" spans="1:5" x14ac:dyDescent="0.3">
      <c r="A2" s="125" t="s">
        <v>23</v>
      </c>
      <c r="B2" s="126"/>
      <c r="C2" s="127"/>
      <c r="E2" s="127"/>
    </row>
    <row r="3" spans="1:5" x14ac:dyDescent="0.3">
      <c r="A3" s="125" t="s">
        <v>24</v>
      </c>
      <c r="B3" s="126"/>
      <c r="C3" s="127"/>
      <c r="E3" s="127"/>
    </row>
    <row r="4" spans="1:5" ht="15" customHeight="1" x14ac:dyDescent="0.3">
      <c r="A4" s="125"/>
      <c r="B4" s="126"/>
      <c r="C4" s="127"/>
      <c r="E4" s="127"/>
    </row>
    <row r="5" spans="1:5" ht="8.25" customHeight="1" x14ac:dyDescent="0.3">
      <c r="A5" s="125"/>
      <c r="B5" s="126"/>
      <c r="C5" s="128"/>
      <c r="E5" s="128"/>
    </row>
    <row r="6" spans="1:5" ht="8.25" customHeight="1" x14ac:dyDescent="0.3">
      <c r="A6" s="129"/>
      <c r="B6" s="126"/>
      <c r="C6" s="130"/>
      <c r="E6" s="130"/>
    </row>
    <row r="7" spans="1:5" ht="41.25" thickBot="1" x14ac:dyDescent="0.35">
      <c r="A7" s="131"/>
      <c r="B7" s="126"/>
      <c r="C7" s="283" t="s">
        <v>142</v>
      </c>
      <c r="E7" s="251" t="s">
        <v>124</v>
      </c>
    </row>
    <row r="8" spans="1:5" ht="18.75" customHeight="1" x14ac:dyDescent="0.3">
      <c r="A8" s="125" t="s">
        <v>25</v>
      </c>
      <c r="B8" s="126"/>
      <c r="C8" s="132"/>
      <c r="E8" s="132"/>
    </row>
    <row r="9" spans="1:5" ht="18.75" customHeight="1" x14ac:dyDescent="0.3">
      <c r="A9" s="133" t="s">
        <v>26</v>
      </c>
      <c r="B9" s="126"/>
      <c r="C9" s="134"/>
      <c r="E9" s="134"/>
    </row>
    <row r="10" spans="1:5" ht="18.75" customHeight="1" x14ac:dyDescent="0.3">
      <c r="A10" s="133" t="s">
        <v>27</v>
      </c>
      <c r="B10" s="126"/>
      <c r="C10" s="135">
        <v>2393</v>
      </c>
      <c r="E10" s="136">
        <v>2861</v>
      </c>
    </row>
    <row r="11" spans="1:5" ht="18.75" customHeight="1" x14ac:dyDescent="0.3">
      <c r="A11" s="133" t="s">
        <v>28</v>
      </c>
      <c r="B11" s="126"/>
      <c r="C11" s="90">
        <v>2373</v>
      </c>
      <c r="E11" s="138">
        <v>2265</v>
      </c>
    </row>
    <row r="12" spans="1:5" ht="18.75" customHeight="1" x14ac:dyDescent="0.3">
      <c r="A12" s="133" t="s">
        <v>169</v>
      </c>
      <c r="B12" s="126"/>
      <c r="C12" s="90">
        <v>9405</v>
      </c>
      <c r="E12" s="138">
        <v>7992</v>
      </c>
    </row>
    <row r="13" spans="1:5" ht="18.75" customHeight="1" x14ac:dyDescent="0.3">
      <c r="A13" s="133" t="s">
        <v>168</v>
      </c>
      <c r="B13" s="126"/>
      <c r="C13" s="90">
        <v>3196</v>
      </c>
      <c r="E13" s="138">
        <v>2878</v>
      </c>
    </row>
    <row r="14" spans="1:5" ht="18.75" customHeight="1" x14ac:dyDescent="0.3">
      <c r="A14" s="133" t="s">
        <v>29</v>
      </c>
      <c r="B14" s="126"/>
      <c r="C14" s="266">
        <v>449</v>
      </c>
      <c r="E14" s="140">
        <v>1509</v>
      </c>
    </row>
    <row r="15" spans="1:5" ht="18.75" customHeight="1" x14ac:dyDescent="0.3">
      <c r="A15" s="141" t="s">
        <v>30</v>
      </c>
      <c r="B15" s="126"/>
      <c r="C15" s="142">
        <f>SUM(C10:C14)</f>
        <v>17816</v>
      </c>
      <c r="E15" s="93">
        <f>SUM(E10:E14)</f>
        <v>17505</v>
      </c>
    </row>
    <row r="16" spans="1:5" ht="18.75" customHeight="1" x14ac:dyDescent="0.3">
      <c r="A16" s="131"/>
      <c r="B16" s="126"/>
      <c r="C16" s="143"/>
      <c r="E16" s="144"/>
    </row>
    <row r="17" spans="1:5" ht="18.75" customHeight="1" x14ac:dyDescent="0.3">
      <c r="A17" s="133" t="s">
        <v>94</v>
      </c>
      <c r="B17" s="126"/>
      <c r="C17" s="90">
        <v>5749</v>
      </c>
      <c r="E17" s="138">
        <v>5775</v>
      </c>
    </row>
    <row r="18" spans="1:5" ht="18.75" customHeight="1" x14ac:dyDescent="0.3">
      <c r="A18" s="127" t="s">
        <v>31</v>
      </c>
      <c r="B18" s="126"/>
      <c r="C18" s="90">
        <v>10806</v>
      </c>
      <c r="E18" s="100">
        <v>10807</v>
      </c>
    </row>
    <row r="19" spans="1:5" ht="18.75" customHeight="1" x14ac:dyDescent="0.3">
      <c r="A19" s="127" t="s">
        <v>103</v>
      </c>
      <c r="B19" s="126"/>
      <c r="C19" s="90">
        <v>3730</v>
      </c>
      <c r="E19" s="100">
        <v>3797</v>
      </c>
    </row>
    <row r="20" spans="1:5" ht="18.75" customHeight="1" x14ac:dyDescent="0.3">
      <c r="A20" s="127" t="s">
        <v>32</v>
      </c>
      <c r="B20" s="126"/>
      <c r="C20" s="267">
        <v>3084</v>
      </c>
      <c r="E20" s="138">
        <v>3156</v>
      </c>
    </row>
    <row r="21" spans="1:5" ht="18.75" customHeight="1" x14ac:dyDescent="0.3">
      <c r="A21" s="127" t="s">
        <v>33</v>
      </c>
      <c r="B21" s="145"/>
      <c r="C21" s="94">
        <v>5449</v>
      </c>
      <c r="E21" s="140">
        <v>5580</v>
      </c>
    </row>
    <row r="22" spans="1:5" ht="18.95" customHeight="1" thickBot="1" x14ac:dyDescent="0.35">
      <c r="A22" s="133" t="s">
        <v>34</v>
      </c>
      <c r="B22" s="146"/>
      <c r="C22" s="109">
        <f>SUM(C15:C21)</f>
        <v>46634</v>
      </c>
      <c r="E22" s="110">
        <f>SUM(E15:E21)</f>
        <v>46620</v>
      </c>
    </row>
    <row r="23" spans="1:5" ht="18.75" customHeight="1" thickTop="1" x14ac:dyDescent="0.3">
      <c r="A23" s="131"/>
      <c r="B23" s="126"/>
      <c r="C23" s="147"/>
      <c r="E23" s="148"/>
    </row>
    <row r="24" spans="1:5" ht="18.75" customHeight="1" x14ac:dyDescent="0.3">
      <c r="A24" s="125" t="s">
        <v>107</v>
      </c>
      <c r="B24" s="149"/>
      <c r="C24" s="150"/>
      <c r="E24" s="151"/>
    </row>
    <row r="25" spans="1:5" ht="18.75" customHeight="1" x14ac:dyDescent="0.3">
      <c r="A25" s="133" t="s">
        <v>35</v>
      </c>
      <c r="B25" s="149"/>
      <c r="C25" s="150"/>
      <c r="E25" s="151"/>
    </row>
    <row r="26" spans="1:5" ht="18.75" customHeight="1" x14ac:dyDescent="0.3">
      <c r="A26" s="133" t="s">
        <v>36</v>
      </c>
      <c r="B26" s="149"/>
      <c r="C26" s="135">
        <v>2715</v>
      </c>
      <c r="E26" s="136">
        <v>1467</v>
      </c>
    </row>
    <row r="27" spans="1:5" ht="18.75" customHeight="1" x14ac:dyDescent="0.3">
      <c r="A27" s="133" t="s">
        <v>170</v>
      </c>
      <c r="B27" s="149"/>
      <c r="C27" s="90">
        <v>6550</v>
      </c>
      <c r="E27" s="92">
        <v>7028</v>
      </c>
    </row>
    <row r="28" spans="1:5" ht="18.75" customHeight="1" x14ac:dyDescent="0.3">
      <c r="A28" s="133" t="s">
        <v>95</v>
      </c>
      <c r="B28" s="149"/>
      <c r="C28" s="90">
        <v>1771</v>
      </c>
      <c r="E28" s="92">
        <v>1785</v>
      </c>
    </row>
    <row r="29" spans="1:5" ht="18.75" customHeight="1" x14ac:dyDescent="0.3">
      <c r="A29" s="133" t="s">
        <v>125</v>
      </c>
      <c r="B29" s="149"/>
      <c r="C29" s="90">
        <v>750</v>
      </c>
      <c r="E29" s="138">
        <v>750</v>
      </c>
    </row>
    <row r="30" spans="1:5" ht="18.75" customHeight="1" x14ac:dyDescent="0.3">
      <c r="A30" s="133" t="s">
        <v>37</v>
      </c>
      <c r="B30" s="126"/>
      <c r="C30" s="94">
        <v>2188</v>
      </c>
      <c r="E30" s="95">
        <v>1883</v>
      </c>
    </row>
    <row r="31" spans="1:5" ht="18.75" customHeight="1" x14ac:dyDescent="0.3">
      <c r="A31" s="133" t="s">
        <v>38</v>
      </c>
      <c r="B31" s="126"/>
      <c r="C31" s="90">
        <f>SUM(C26:C30)</f>
        <v>13974</v>
      </c>
      <c r="E31" s="92">
        <f>SUM(E26:E30)</f>
        <v>12913</v>
      </c>
    </row>
    <row r="32" spans="1:5" ht="18.75" customHeight="1" x14ac:dyDescent="0.3">
      <c r="A32" s="127"/>
      <c r="B32" s="126"/>
      <c r="C32" s="147"/>
      <c r="E32" s="148"/>
    </row>
    <row r="33" spans="1:17" ht="18.75" customHeight="1" x14ac:dyDescent="0.3">
      <c r="A33" s="133" t="s">
        <v>41</v>
      </c>
      <c r="B33" s="126"/>
      <c r="C33" s="90">
        <v>13473</v>
      </c>
      <c r="E33" s="138">
        <v>13513</v>
      </c>
    </row>
    <row r="34" spans="1:17" ht="18.75" customHeight="1" x14ac:dyDescent="0.3">
      <c r="A34" s="133" t="s">
        <v>39</v>
      </c>
      <c r="B34" s="145"/>
      <c r="C34" s="90">
        <v>14199</v>
      </c>
      <c r="E34" s="138">
        <v>15703</v>
      </c>
    </row>
    <row r="35" spans="1:17" ht="18.75" customHeight="1" x14ac:dyDescent="0.3">
      <c r="A35" s="133" t="s">
        <v>40</v>
      </c>
      <c r="B35" s="126"/>
      <c r="C35" s="90">
        <v>713</v>
      </c>
      <c r="E35" s="138">
        <v>719</v>
      </c>
    </row>
    <row r="36" spans="1:17" ht="18.75" customHeight="1" x14ac:dyDescent="0.3">
      <c r="A36" s="133" t="s">
        <v>42</v>
      </c>
      <c r="B36" s="145"/>
      <c r="C36" s="94">
        <v>4386</v>
      </c>
      <c r="E36" s="140">
        <v>4548</v>
      </c>
    </row>
    <row r="37" spans="1:17" ht="18.75" customHeight="1" x14ac:dyDescent="0.3">
      <c r="A37" s="133" t="s">
        <v>43</v>
      </c>
      <c r="B37" s="145"/>
      <c r="C37" s="142">
        <f>SUM(C31:C36)</f>
        <v>46745</v>
      </c>
      <c r="E37" s="93">
        <f>SUM(E31:E36)</f>
        <v>47396</v>
      </c>
    </row>
    <row r="38" spans="1:17" ht="18.75" customHeight="1" x14ac:dyDescent="0.3">
      <c r="A38" s="133"/>
      <c r="B38" s="145"/>
      <c r="C38" s="137"/>
      <c r="E38" s="138"/>
    </row>
    <row r="39" spans="1:17" ht="18.75" customHeight="1" x14ac:dyDescent="0.3">
      <c r="A39" s="133" t="s">
        <v>44</v>
      </c>
      <c r="B39" s="145"/>
      <c r="C39" s="137"/>
      <c r="E39" s="138"/>
    </row>
    <row r="40" spans="1:17" ht="18.75" customHeight="1" x14ac:dyDescent="0.3">
      <c r="A40" s="133" t="s">
        <v>45</v>
      </c>
      <c r="B40" s="145"/>
      <c r="C40" s="90">
        <v>284</v>
      </c>
      <c r="E40" s="138">
        <v>284</v>
      </c>
    </row>
    <row r="41" spans="1:17" ht="18.75" customHeight="1" x14ac:dyDescent="0.3">
      <c r="A41" s="133" t="s">
        <v>46</v>
      </c>
      <c r="B41" s="145"/>
      <c r="C41" s="137">
        <v>0</v>
      </c>
      <c r="E41" s="138">
        <v>0</v>
      </c>
    </row>
    <row r="42" spans="1:17" ht="18.75" customHeight="1" x14ac:dyDescent="0.3">
      <c r="A42" s="133" t="s">
        <v>47</v>
      </c>
      <c r="B42" s="145"/>
      <c r="C42" s="90">
        <v>14123</v>
      </c>
      <c r="E42" s="138">
        <v>11405</v>
      </c>
    </row>
    <row r="43" spans="1:17" ht="18.75" customHeight="1" x14ac:dyDescent="0.3">
      <c r="A43" s="133" t="s">
        <v>48</v>
      </c>
      <c r="B43" s="145"/>
      <c r="C43" s="94">
        <v>-14589</v>
      </c>
      <c r="E43" s="140">
        <v>-12539</v>
      </c>
    </row>
    <row r="44" spans="1:17" x14ac:dyDescent="0.3">
      <c r="A44" s="133" t="s">
        <v>172</v>
      </c>
      <c r="B44" s="145"/>
      <c r="C44" s="142">
        <f>SUM(C38:C43)</f>
        <v>-182</v>
      </c>
      <c r="E44" s="100">
        <f>SUM(E40:E43)</f>
        <v>-850</v>
      </c>
    </row>
    <row r="45" spans="1:17" x14ac:dyDescent="0.3">
      <c r="A45" s="133" t="s">
        <v>123</v>
      </c>
      <c r="B45" s="145"/>
      <c r="C45" s="94">
        <v>71</v>
      </c>
      <c r="D45" s="276"/>
      <c r="E45" s="277">
        <v>74</v>
      </c>
    </row>
    <row r="46" spans="1:17" x14ac:dyDescent="0.3">
      <c r="A46" s="133" t="s">
        <v>171</v>
      </c>
      <c r="B46" s="145"/>
      <c r="C46" s="286">
        <f>SUM(C44:C45)</f>
        <v>-111</v>
      </c>
      <c r="E46" s="140">
        <f>SUM(E44:E45)</f>
        <v>-776</v>
      </c>
    </row>
    <row r="47" spans="1:17" ht="21" thickBot="1" x14ac:dyDescent="0.35">
      <c r="A47" s="133" t="s">
        <v>106</v>
      </c>
      <c r="B47" s="146"/>
      <c r="C47" s="109">
        <f>SUM(C46,C37)</f>
        <v>46634</v>
      </c>
      <c r="E47" s="110">
        <f>SUM(E46,E37)</f>
        <v>46620</v>
      </c>
    </row>
    <row r="48" spans="1:17" s="46" customFormat="1" ht="21" thickTop="1" x14ac:dyDescent="0.3">
      <c r="A48" s="249"/>
      <c r="H48" s="124"/>
      <c r="I48" s="123"/>
      <c r="Q48" s="123"/>
    </row>
    <row r="49" spans="1:13" ht="20.25" customHeight="1" x14ac:dyDescent="0.3">
      <c r="A49" s="292"/>
      <c r="B49" s="292"/>
      <c r="C49" s="292"/>
      <c r="D49" s="292"/>
      <c r="E49" s="292"/>
      <c r="F49" s="292"/>
      <c r="G49" s="292"/>
      <c r="H49" s="292"/>
      <c r="I49" s="292"/>
      <c r="J49" s="292"/>
      <c r="K49" s="292"/>
      <c r="L49" s="292"/>
      <c r="M49" s="292"/>
    </row>
    <row r="50" spans="1:13" x14ac:dyDescent="0.3">
      <c r="A50" s="291"/>
      <c r="B50" s="291"/>
      <c r="C50" s="291"/>
      <c r="D50" s="291"/>
      <c r="E50" s="291"/>
      <c r="F50" s="291"/>
      <c r="G50" s="291"/>
      <c r="H50" s="291"/>
      <c r="I50" s="291"/>
      <c r="J50" s="291"/>
      <c r="K50" s="291"/>
      <c r="L50" s="291"/>
      <c r="M50" s="291"/>
    </row>
    <row r="51" spans="1:13" x14ac:dyDescent="0.3">
      <c r="A51" s="291"/>
      <c r="B51" s="291"/>
      <c r="C51" s="291"/>
      <c r="D51" s="291"/>
      <c r="E51" s="291"/>
      <c r="F51" s="291"/>
      <c r="G51" s="291"/>
      <c r="H51" s="291"/>
      <c r="I51" s="291"/>
      <c r="J51" s="291"/>
      <c r="K51" s="291"/>
      <c r="L51" s="291"/>
      <c r="M51" s="291"/>
    </row>
    <row r="52" spans="1:13" ht="20.25" customHeight="1" x14ac:dyDescent="0.3">
      <c r="A52" s="292"/>
      <c r="B52" s="292"/>
      <c r="C52" s="292"/>
      <c r="D52" s="292"/>
      <c r="E52" s="292"/>
      <c r="F52" s="292"/>
      <c r="G52" s="292"/>
      <c r="H52" s="292"/>
      <c r="I52" s="292"/>
      <c r="J52" s="292"/>
      <c r="K52" s="292"/>
      <c r="L52" s="292"/>
      <c r="M52" s="292"/>
    </row>
    <row r="53" spans="1:13" x14ac:dyDescent="0.3">
      <c r="A53" s="292"/>
      <c r="B53" s="292"/>
      <c r="C53" s="292"/>
      <c r="D53" s="292"/>
      <c r="E53" s="292"/>
      <c r="F53" s="292"/>
      <c r="G53" s="292"/>
      <c r="H53" s="292"/>
      <c r="I53" s="292"/>
      <c r="J53" s="292"/>
      <c r="K53" s="292"/>
      <c r="L53" s="292"/>
      <c r="M53" s="292"/>
    </row>
  </sheetData>
  <pageMargins left="0.75" right="0.2" top="0.25" bottom="0.35" header="0.25" footer="0.17"/>
  <pageSetup scale="55" orientation="landscape" r:id="rId1"/>
  <headerFooter alignWithMargins="0">
    <oddFooter>&amp;CTable 3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D44"/>
  <sheetViews>
    <sheetView zoomScaleNormal="100" workbookViewId="0"/>
  </sheetViews>
  <sheetFormatPr defaultColWidth="16.88671875" defaultRowHeight="20.25" x14ac:dyDescent="0.3"/>
  <cols>
    <col min="1" max="1" width="108" style="155" customWidth="1"/>
    <col min="2" max="2" width="16.6640625" style="155" customWidth="1"/>
    <col min="3" max="3" width="3.109375" style="155" customWidth="1"/>
    <col min="4" max="4" width="16.6640625" style="155" customWidth="1"/>
    <col min="5" max="16384" width="16.88671875" style="155"/>
  </cols>
  <sheetData>
    <row r="1" spans="1:4" x14ac:dyDescent="0.3">
      <c r="A1" s="153" t="s">
        <v>0</v>
      </c>
    </row>
    <row r="2" spans="1:4" x14ac:dyDescent="0.3">
      <c r="A2" s="153" t="s">
        <v>173</v>
      </c>
    </row>
    <row r="3" spans="1:4" x14ac:dyDescent="0.3">
      <c r="A3" s="153" t="s">
        <v>10</v>
      </c>
    </row>
    <row r="4" spans="1:4" ht="12.75" customHeight="1" x14ac:dyDescent="0.3">
      <c r="A4" s="153"/>
    </row>
    <row r="5" spans="1:4" ht="6" customHeight="1" x14ac:dyDescent="0.3">
      <c r="A5" s="153"/>
    </row>
    <row r="6" spans="1:4" ht="21" thickBot="1" x14ac:dyDescent="0.35">
      <c r="A6" s="156"/>
      <c r="B6" s="416" t="s">
        <v>100</v>
      </c>
      <c r="C6" s="416"/>
      <c r="D6" s="416"/>
    </row>
    <row r="7" spans="1:4" ht="41.25" thickBot="1" x14ac:dyDescent="0.35">
      <c r="A7" s="156"/>
      <c r="B7" s="400" t="s">
        <v>142</v>
      </c>
      <c r="C7" s="284"/>
      <c r="D7" s="400" t="s">
        <v>141</v>
      </c>
    </row>
    <row r="8" spans="1:4" ht="6" customHeight="1" x14ac:dyDescent="0.3">
      <c r="A8" s="156"/>
      <c r="B8" s="154"/>
      <c r="C8" s="154"/>
      <c r="D8" s="154"/>
    </row>
    <row r="9" spans="1:4" x14ac:dyDescent="0.3">
      <c r="A9" s="153" t="s">
        <v>49</v>
      </c>
      <c r="B9" s="157"/>
      <c r="C9" s="158"/>
      <c r="D9" s="159"/>
    </row>
    <row r="10" spans="1:4" x14ac:dyDescent="0.3">
      <c r="A10" s="160" t="s">
        <v>50</v>
      </c>
      <c r="B10" s="161">
        <v>1157</v>
      </c>
      <c r="C10" s="162"/>
      <c r="D10" s="162">
        <v>789</v>
      </c>
    </row>
    <row r="11" spans="1:4" x14ac:dyDescent="0.3">
      <c r="A11" s="160" t="s">
        <v>51</v>
      </c>
      <c r="B11" s="147"/>
      <c r="C11" s="158"/>
      <c r="D11" s="163"/>
    </row>
    <row r="12" spans="1:4" x14ac:dyDescent="0.3">
      <c r="A12" s="164" t="s">
        <v>52</v>
      </c>
      <c r="B12" s="137">
        <v>279</v>
      </c>
      <c r="C12" s="165"/>
      <c r="D12" s="138">
        <v>285</v>
      </c>
    </row>
    <row r="13" spans="1:4" x14ac:dyDescent="0.3">
      <c r="A13" s="164" t="s">
        <v>18</v>
      </c>
      <c r="B13" s="137">
        <v>38</v>
      </c>
      <c r="C13" s="165"/>
      <c r="D13" s="138">
        <v>44</v>
      </c>
    </row>
    <row r="14" spans="1:4" x14ac:dyDescent="0.3">
      <c r="A14" s="166" t="s">
        <v>53</v>
      </c>
      <c r="B14" s="137"/>
      <c r="C14" s="165"/>
      <c r="D14" s="138"/>
    </row>
    <row r="15" spans="1:4" x14ac:dyDescent="0.3">
      <c r="A15" s="164" t="s">
        <v>54</v>
      </c>
      <c r="B15" s="137">
        <v>-108</v>
      </c>
      <c r="C15" s="165"/>
      <c r="D15" s="138">
        <v>-799</v>
      </c>
    </row>
    <row r="16" spans="1:4" x14ac:dyDescent="0.3">
      <c r="A16" s="164" t="s">
        <v>174</v>
      </c>
      <c r="B16" s="137">
        <v>-1413</v>
      </c>
      <c r="C16" s="165"/>
      <c r="D16" s="138">
        <v>-62</v>
      </c>
    </row>
    <row r="17" spans="1:4" x14ac:dyDescent="0.3">
      <c r="A17" s="164" t="s">
        <v>186</v>
      </c>
      <c r="B17" s="137">
        <v>-318</v>
      </c>
      <c r="C17" s="165"/>
      <c r="D17" s="138">
        <v>-225</v>
      </c>
    </row>
    <row r="18" spans="1:4" x14ac:dyDescent="0.3">
      <c r="A18" s="164" t="s">
        <v>55</v>
      </c>
      <c r="B18" s="137">
        <v>1290</v>
      </c>
      <c r="C18" s="165"/>
      <c r="D18" s="138">
        <v>1111</v>
      </c>
    </row>
    <row r="19" spans="1:4" x14ac:dyDescent="0.3">
      <c r="A19" s="164" t="s">
        <v>187</v>
      </c>
      <c r="B19" s="137">
        <v>-478</v>
      </c>
      <c r="C19" s="165"/>
      <c r="D19" s="138">
        <v>-185</v>
      </c>
    </row>
    <row r="20" spans="1:4" x14ac:dyDescent="0.3">
      <c r="A20" s="164" t="s">
        <v>56</v>
      </c>
      <c r="B20" s="137">
        <v>-1145</v>
      </c>
      <c r="C20" s="165"/>
      <c r="D20" s="138">
        <v>345</v>
      </c>
    </row>
    <row r="21" spans="1:4" x14ac:dyDescent="0.3">
      <c r="A21" s="164" t="s">
        <v>57</v>
      </c>
      <c r="B21" s="137">
        <v>1064</v>
      </c>
      <c r="C21" s="165"/>
      <c r="D21" s="138">
        <v>175</v>
      </c>
    </row>
    <row r="22" spans="1:4" x14ac:dyDescent="0.3">
      <c r="A22" s="166" t="s">
        <v>19</v>
      </c>
      <c r="B22" s="139">
        <v>266</v>
      </c>
      <c r="C22" s="165"/>
      <c r="D22" s="140">
        <v>188</v>
      </c>
    </row>
    <row r="23" spans="1:4" ht="21.75" customHeight="1" x14ac:dyDescent="0.3">
      <c r="A23" s="153" t="s">
        <v>114</v>
      </c>
      <c r="B23" s="139">
        <f>SUM(B10:B22)</f>
        <v>632</v>
      </c>
      <c r="C23" s="165"/>
      <c r="D23" s="140">
        <f>SUM(D10:D22)</f>
        <v>1666</v>
      </c>
    </row>
    <row r="24" spans="1:4" ht="18.75" customHeight="1" x14ac:dyDescent="0.3">
      <c r="A24" s="156"/>
      <c r="B24" s="137"/>
      <c r="C24" s="165"/>
      <c r="D24" s="138"/>
    </row>
    <row r="25" spans="1:4" ht="18.75" customHeight="1" x14ac:dyDescent="0.3">
      <c r="A25" s="153" t="s">
        <v>58</v>
      </c>
      <c r="B25" s="137"/>
      <c r="C25" s="165"/>
      <c r="D25" s="138"/>
    </row>
    <row r="26" spans="1:4" x14ac:dyDescent="0.3">
      <c r="A26" s="154" t="s">
        <v>59</v>
      </c>
      <c r="B26" s="137">
        <v>-216</v>
      </c>
      <c r="C26" s="165"/>
      <c r="D26" s="138">
        <v>-170</v>
      </c>
    </row>
    <row r="27" spans="1:4" x14ac:dyDescent="0.3">
      <c r="A27" s="167" t="s">
        <v>60</v>
      </c>
      <c r="B27" s="139">
        <v>130</v>
      </c>
      <c r="C27" s="165"/>
      <c r="D27" s="140">
        <v>4</v>
      </c>
    </row>
    <row r="28" spans="1:4" x14ac:dyDescent="0.3">
      <c r="A28" s="153" t="s">
        <v>99</v>
      </c>
      <c r="B28" s="168">
        <f>SUM(B26:B27)</f>
        <v>-86</v>
      </c>
      <c r="C28" s="169"/>
      <c r="D28" s="278">
        <f>SUM(D26:D27)</f>
        <v>-166</v>
      </c>
    </row>
    <row r="29" spans="1:4" ht="21.75" customHeight="1" x14ac:dyDescent="0.3">
      <c r="A29" s="153"/>
      <c r="B29" s="170"/>
      <c r="C29" s="169"/>
      <c r="D29" s="279"/>
    </row>
    <row r="30" spans="1:4" ht="18.75" customHeight="1" x14ac:dyDescent="0.3">
      <c r="A30" s="153" t="s">
        <v>61</v>
      </c>
      <c r="B30" s="101"/>
      <c r="C30" s="171"/>
      <c r="D30" s="100"/>
    </row>
    <row r="31" spans="1:4" ht="18.75" customHeight="1" x14ac:dyDescent="0.3">
      <c r="A31" s="172" t="s">
        <v>62</v>
      </c>
      <c r="B31" s="101">
        <v>-300</v>
      </c>
      <c r="C31" s="171"/>
      <c r="D31" s="100">
        <v>-500</v>
      </c>
    </row>
    <row r="32" spans="1:4" ht="18.75" customHeight="1" x14ac:dyDescent="0.3">
      <c r="A32" s="172" t="s">
        <v>64</v>
      </c>
      <c r="B32" s="101">
        <v>-586</v>
      </c>
      <c r="C32" s="171"/>
      <c r="D32" s="100">
        <v>-544</v>
      </c>
    </row>
    <row r="33" spans="1:4" ht="18.75" customHeight="1" x14ac:dyDescent="0.3">
      <c r="A33" s="172" t="s">
        <v>63</v>
      </c>
      <c r="B33" s="101">
        <v>33</v>
      </c>
      <c r="C33" s="171"/>
      <c r="D33" s="100">
        <v>31</v>
      </c>
    </row>
    <row r="34" spans="1:4" x14ac:dyDescent="0.3">
      <c r="A34" s="172" t="s">
        <v>60</v>
      </c>
      <c r="B34" s="139">
        <v>-161</v>
      </c>
      <c r="C34" s="171"/>
      <c r="D34" s="140">
        <v>-108</v>
      </c>
    </row>
    <row r="35" spans="1:4" x14ac:dyDescent="0.3">
      <c r="A35" s="153" t="s">
        <v>113</v>
      </c>
      <c r="B35" s="139">
        <f>SUM(B31:B34)</f>
        <v>-1014</v>
      </c>
      <c r="C35" s="165"/>
      <c r="D35" s="140">
        <f>SUM(D31:D34)</f>
        <v>-1121</v>
      </c>
    </row>
    <row r="36" spans="1:4" x14ac:dyDescent="0.3">
      <c r="A36" s="160"/>
      <c r="B36" s="173"/>
      <c r="C36" s="171"/>
      <c r="D36" s="174"/>
    </row>
    <row r="37" spans="1:4" ht="21.75" customHeight="1" x14ac:dyDescent="0.3">
      <c r="A37" s="153" t="s">
        <v>65</v>
      </c>
      <c r="B37" s="101">
        <f>+B23+B28+B35</f>
        <v>-468</v>
      </c>
      <c r="C37" s="171"/>
      <c r="D37" s="100">
        <f>+D23+D28+D35</f>
        <v>379</v>
      </c>
    </row>
    <row r="38" spans="1:4" ht="21.75" customHeight="1" x14ac:dyDescent="0.3">
      <c r="A38" s="153" t="s">
        <v>66</v>
      </c>
      <c r="B38" s="139">
        <v>2861</v>
      </c>
      <c r="C38" s="171"/>
      <c r="D38" s="140">
        <v>1837</v>
      </c>
    </row>
    <row r="39" spans="1:4" ht="21.75" customHeight="1" thickBot="1" x14ac:dyDescent="0.35">
      <c r="A39" s="153" t="s">
        <v>67</v>
      </c>
      <c r="B39" s="175">
        <f>+B37+B38</f>
        <v>2393</v>
      </c>
      <c r="C39" s="162"/>
      <c r="D39" s="280">
        <f>+D37+D38</f>
        <v>2216</v>
      </c>
    </row>
    <row r="40" spans="1:4" ht="18.75" customHeight="1" thickTop="1" x14ac:dyDescent="0.3"/>
    <row r="41" spans="1:4" ht="21.75" customHeight="1" x14ac:dyDescent="0.3">
      <c r="A41" s="406"/>
      <c r="B41" s="406"/>
      <c r="C41" s="406"/>
      <c r="D41" s="406"/>
    </row>
    <row r="42" spans="1:4" ht="20.25" customHeight="1" x14ac:dyDescent="0.3">
      <c r="A42" s="282"/>
      <c r="B42" s="282"/>
      <c r="C42" s="282"/>
      <c r="D42" s="282"/>
    </row>
    <row r="43" spans="1:4" x14ac:dyDescent="0.3">
      <c r="A43" s="290"/>
    </row>
    <row r="44" spans="1:4" x14ac:dyDescent="0.3">
      <c r="A44" s="282"/>
    </row>
  </sheetData>
  <mergeCells count="2">
    <mergeCell ref="B6:D6"/>
    <mergeCell ref="A41:D41"/>
  </mergeCells>
  <pageMargins left="0.75" right="0.2" top="0.25" bottom="0.35" header="0.25" footer="0.17"/>
  <pageSetup scale="68" orientation="landscape" r:id="rId1"/>
  <headerFooter alignWithMargins="0">
    <oddFooter>&amp;CTable 4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N48"/>
  <sheetViews>
    <sheetView view="pageBreakPreview" zoomScaleNormal="55" zoomScaleSheetLayoutView="100" workbookViewId="0"/>
  </sheetViews>
  <sheetFormatPr defaultColWidth="8.88671875" defaultRowHeight="20.25" x14ac:dyDescent="0.3"/>
  <cols>
    <col min="1" max="1" width="61.109375" style="152" customWidth="1"/>
    <col min="2" max="2" width="15.6640625" style="152" customWidth="1"/>
    <col min="3" max="3" width="4" style="152" customWidth="1"/>
    <col min="4" max="4" width="12.44140625" style="152" customWidth="1"/>
    <col min="5" max="5" width="4" style="152" customWidth="1"/>
    <col min="6" max="6" width="15.88671875" style="152" customWidth="1"/>
    <col min="7" max="7" width="4" style="152" customWidth="1"/>
    <col min="8" max="8" width="17.109375" style="152" customWidth="1"/>
    <col min="9" max="9" width="4" style="152" customWidth="1"/>
    <col min="10" max="10" width="17.21875" style="152" customWidth="1"/>
    <col min="11" max="11" width="4" style="152" customWidth="1"/>
    <col min="12" max="12" width="14.109375" style="152" customWidth="1"/>
    <col min="13" max="13" width="4" style="152" customWidth="1"/>
    <col min="14" max="14" width="17.21875" style="152" customWidth="1"/>
    <col min="15" max="16384" width="8.88671875" style="152"/>
  </cols>
  <sheetData>
    <row r="1" spans="1:14" x14ac:dyDescent="0.3">
      <c r="A1" s="125" t="s">
        <v>0</v>
      </c>
      <c r="B1" s="176"/>
      <c r="C1" s="177"/>
      <c r="D1" s="177"/>
      <c r="E1" s="177"/>
      <c r="F1" s="177"/>
      <c r="G1" s="177"/>
      <c r="H1" s="177"/>
      <c r="I1" s="177"/>
      <c r="J1" s="177"/>
    </row>
    <row r="2" spans="1:14" x14ac:dyDescent="0.3">
      <c r="A2" s="125" t="s">
        <v>108</v>
      </c>
      <c r="B2" s="176"/>
      <c r="C2" s="177"/>
      <c r="D2" s="177"/>
      <c r="E2" s="177"/>
      <c r="F2" s="177"/>
      <c r="G2" s="177"/>
      <c r="H2" s="177"/>
      <c r="I2" s="177"/>
      <c r="J2" s="177"/>
    </row>
    <row r="3" spans="1:14" x14ac:dyDescent="0.3">
      <c r="A3" s="125" t="s">
        <v>10</v>
      </c>
      <c r="B3" s="176"/>
      <c r="C3" s="177"/>
      <c r="D3" s="177"/>
      <c r="E3" s="177"/>
      <c r="F3" s="177"/>
      <c r="G3" s="177"/>
      <c r="H3" s="177"/>
      <c r="I3" s="177"/>
      <c r="J3" s="177"/>
    </row>
    <row r="4" spans="1:14" x14ac:dyDescent="0.3">
      <c r="A4" s="178"/>
      <c r="B4" s="179"/>
      <c r="C4" s="179"/>
      <c r="D4" s="179"/>
      <c r="E4" s="179"/>
      <c r="F4" s="180"/>
      <c r="G4" s="180"/>
      <c r="H4" s="180"/>
      <c r="I4" s="180"/>
      <c r="J4" s="180"/>
    </row>
    <row r="5" spans="1:14" x14ac:dyDescent="0.3">
      <c r="A5" s="181"/>
      <c r="B5" s="181"/>
      <c r="C5" s="181"/>
      <c r="D5" s="181"/>
      <c r="E5" s="181"/>
      <c r="F5" s="181"/>
      <c r="G5" s="181"/>
      <c r="H5" s="182" t="s">
        <v>68</v>
      </c>
      <c r="I5" s="183"/>
      <c r="J5" s="184"/>
      <c r="L5" s="184"/>
    </row>
    <row r="6" spans="1:14" x14ac:dyDescent="0.3">
      <c r="A6" s="181"/>
      <c r="B6" s="184"/>
      <c r="C6" s="181"/>
      <c r="D6" s="184" t="s">
        <v>69</v>
      </c>
      <c r="E6" s="181"/>
      <c r="F6" s="181"/>
      <c r="G6" s="181"/>
      <c r="H6" s="182" t="s">
        <v>70</v>
      </c>
      <c r="I6" s="182"/>
      <c r="J6" s="184" t="s">
        <v>71</v>
      </c>
      <c r="L6" s="184" t="s">
        <v>121</v>
      </c>
      <c r="M6" s="181"/>
      <c r="N6" s="184"/>
    </row>
    <row r="7" spans="1:14" x14ac:dyDescent="0.3">
      <c r="A7" s="181"/>
      <c r="B7" s="184" t="s">
        <v>72</v>
      </c>
      <c r="C7" s="185"/>
      <c r="D7" s="184" t="s">
        <v>122</v>
      </c>
      <c r="E7" s="185"/>
      <c r="F7" s="184" t="s">
        <v>73</v>
      </c>
      <c r="G7" s="181"/>
      <c r="H7" s="182" t="s">
        <v>74</v>
      </c>
      <c r="I7" s="182"/>
      <c r="J7" s="184" t="s">
        <v>75</v>
      </c>
      <c r="L7" s="182" t="s">
        <v>118</v>
      </c>
      <c r="M7" s="185"/>
      <c r="N7" s="184" t="s">
        <v>71</v>
      </c>
    </row>
    <row r="8" spans="1:14" ht="24" thickBot="1" x14ac:dyDescent="0.35">
      <c r="A8" s="181"/>
      <c r="B8" s="186" t="s">
        <v>76</v>
      </c>
      <c r="C8" s="183"/>
      <c r="D8" s="186" t="s">
        <v>77</v>
      </c>
      <c r="E8" s="183"/>
      <c r="F8" s="186" t="s">
        <v>78</v>
      </c>
      <c r="G8" s="183"/>
      <c r="H8" s="186" t="s">
        <v>79</v>
      </c>
      <c r="I8" s="182"/>
      <c r="J8" s="186" t="s">
        <v>181</v>
      </c>
      <c r="L8" s="186" t="s">
        <v>117</v>
      </c>
      <c r="M8" s="183"/>
      <c r="N8" s="186" t="s">
        <v>175</v>
      </c>
    </row>
    <row r="9" spans="1:14" x14ac:dyDescent="0.3">
      <c r="A9" s="181"/>
      <c r="B9" s="181"/>
      <c r="C9" s="181"/>
      <c r="D9" s="181"/>
      <c r="E9" s="181"/>
      <c r="F9" s="181"/>
      <c r="G9" s="181"/>
      <c r="H9" s="187"/>
      <c r="I9" s="183"/>
      <c r="J9" s="181"/>
      <c r="L9" s="181"/>
      <c r="M9" s="181"/>
      <c r="N9" s="181"/>
    </row>
    <row r="10" spans="1:14" x14ac:dyDescent="0.3">
      <c r="A10" s="181"/>
      <c r="B10" s="181"/>
      <c r="C10" s="181"/>
      <c r="D10" s="181"/>
      <c r="E10" s="181"/>
      <c r="F10" s="181"/>
      <c r="G10" s="181"/>
      <c r="H10" s="183"/>
      <c r="I10" s="183"/>
      <c r="J10" s="181"/>
      <c r="L10" s="181"/>
      <c r="M10" s="181"/>
      <c r="N10" s="181"/>
    </row>
    <row r="11" spans="1:14" x14ac:dyDescent="0.3">
      <c r="A11" s="183" t="s">
        <v>126</v>
      </c>
      <c r="B11" s="67">
        <v>284</v>
      </c>
      <c r="C11" s="67"/>
      <c r="D11" s="188" t="s">
        <v>144</v>
      </c>
      <c r="E11" s="67"/>
      <c r="F11" s="67">
        <v>11405</v>
      </c>
      <c r="G11" s="67"/>
      <c r="H11" s="67">
        <v>-12539</v>
      </c>
      <c r="I11" s="67"/>
      <c r="J11" s="67">
        <f>SUM(B11:H11)</f>
        <v>-850</v>
      </c>
      <c r="L11" s="188">
        <v>74</v>
      </c>
      <c r="M11" s="67"/>
      <c r="N11" s="67">
        <f>J11+L11</f>
        <v>-776</v>
      </c>
    </row>
    <row r="12" spans="1:14" ht="6" customHeight="1" x14ac:dyDescent="0.3">
      <c r="A12" s="181"/>
      <c r="B12" s="189"/>
      <c r="C12" s="189"/>
      <c r="D12" s="189"/>
      <c r="E12" s="189"/>
      <c r="F12" s="189"/>
      <c r="G12" s="181"/>
      <c r="H12" s="190"/>
      <c r="I12" s="183"/>
      <c r="J12" s="191"/>
      <c r="L12" s="195"/>
      <c r="M12" s="195"/>
      <c r="N12" s="199"/>
    </row>
    <row r="13" spans="1:14" x14ac:dyDescent="0.3">
      <c r="A13" s="192" t="s">
        <v>50</v>
      </c>
      <c r="B13" s="193">
        <v>0</v>
      </c>
      <c r="C13" s="194"/>
      <c r="D13" s="195">
        <v>0</v>
      </c>
      <c r="E13" s="196"/>
      <c r="F13" s="195">
        <v>1157</v>
      </c>
      <c r="G13" s="194"/>
      <c r="H13" s="193">
        <v>0</v>
      </c>
      <c r="I13" s="197"/>
      <c r="J13" s="195">
        <f>+B13+D13+F13+H13</f>
        <v>1157</v>
      </c>
      <c r="L13" s="195">
        <v>0</v>
      </c>
      <c r="M13" s="196"/>
      <c r="N13" s="195">
        <f>+J13+L13</f>
        <v>1157</v>
      </c>
    </row>
    <row r="14" spans="1:14" ht="6" customHeight="1" x14ac:dyDescent="0.3">
      <c r="B14" s="195"/>
      <c r="C14" s="195"/>
      <c r="D14" s="195"/>
      <c r="E14" s="195"/>
      <c r="F14" s="195"/>
      <c r="H14" s="193"/>
      <c r="I14" s="198"/>
      <c r="J14" s="199"/>
      <c r="L14" s="195"/>
      <c r="M14" s="195"/>
      <c r="N14" s="199"/>
    </row>
    <row r="15" spans="1:14" ht="23.25" x14ac:dyDescent="0.3">
      <c r="A15" s="192" t="s">
        <v>98</v>
      </c>
      <c r="B15" s="193">
        <v>0</v>
      </c>
      <c r="C15" s="194"/>
      <c r="D15" s="195">
        <v>0</v>
      </c>
      <c r="E15" s="196"/>
      <c r="F15" s="195">
        <v>0</v>
      </c>
      <c r="G15" s="194"/>
      <c r="H15" s="193">
        <v>358</v>
      </c>
      <c r="I15" s="197"/>
      <c r="J15" s="195">
        <f>+B15+D15+F15+H15</f>
        <v>358</v>
      </c>
      <c r="L15" s="195">
        <v>0</v>
      </c>
      <c r="M15" s="196"/>
      <c r="N15" s="195">
        <f>+J15+L15</f>
        <v>358</v>
      </c>
    </row>
    <row r="16" spans="1:14" ht="6" customHeight="1" x14ac:dyDescent="0.3">
      <c r="B16" s="198"/>
      <c r="C16" s="198"/>
      <c r="D16" s="198"/>
      <c r="E16" s="198"/>
      <c r="F16" s="198"/>
      <c r="G16" s="198"/>
      <c r="H16" s="198"/>
      <c r="I16" s="198"/>
      <c r="J16" s="200"/>
      <c r="L16" s="195"/>
      <c r="M16" s="195"/>
      <c r="N16" s="199"/>
    </row>
    <row r="17" spans="1:14" x14ac:dyDescent="0.3">
      <c r="A17" s="192" t="s">
        <v>81</v>
      </c>
      <c r="B17" s="193">
        <v>-1</v>
      </c>
      <c r="C17" s="194"/>
      <c r="D17" s="195">
        <v>-25</v>
      </c>
      <c r="E17" s="196"/>
      <c r="F17" s="195">
        <v>-274</v>
      </c>
      <c r="G17" s="194"/>
      <c r="H17" s="193">
        <v>0</v>
      </c>
      <c r="I17" s="197"/>
      <c r="J17" s="195">
        <f>+B17+D17+F17+H17</f>
        <v>-300</v>
      </c>
      <c r="L17" s="195">
        <v>0</v>
      </c>
      <c r="M17" s="196"/>
      <c r="N17" s="195">
        <f>+J17+L17</f>
        <v>-300</v>
      </c>
    </row>
    <row r="18" spans="1:14" ht="6" customHeight="1" x14ac:dyDescent="0.3">
      <c r="B18" s="195"/>
      <c r="C18" s="195"/>
      <c r="D18" s="195"/>
      <c r="E18" s="195"/>
      <c r="F18" s="195"/>
      <c r="H18" s="193"/>
      <c r="I18" s="198"/>
      <c r="J18" s="199"/>
      <c r="L18" s="198"/>
      <c r="M18" s="198"/>
      <c r="N18" s="200"/>
    </row>
    <row r="19" spans="1:14" ht="23.25" x14ac:dyDescent="0.3">
      <c r="A19" s="192" t="s">
        <v>82</v>
      </c>
      <c r="B19" s="193">
        <v>0</v>
      </c>
      <c r="C19" s="194"/>
      <c r="D19" s="195">
        <v>0</v>
      </c>
      <c r="E19" s="196"/>
      <c r="F19" s="195">
        <v>-573</v>
      </c>
      <c r="G19" s="194"/>
      <c r="H19" s="193">
        <v>0</v>
      </c>
      <c r="I19" s="197"/>
      <c r="J19" s="195">
        <f>+B19+D19+F19+H19</f>
        <v>-573</v>
      </c>
      <c r="L19" s="195">
        <v>0</v>
      </c>
      <c r="M19" s="196"/>
      <c r="N19" s="195">
        <f>+J19+L19</f>
        <v>-573</v>
      </c>
    </row>
    <row r="20" spans="1:14" ht="6" customHeight="1" x14ac:dyDescent="0.3">
      <c r="B20" s="195"/>
      <c r="C20" s="195"/>
      <c r="D20" s="195"/>
      <c r="E20" s="195"/>
      <c r="F20" s="195"/>
      <c r="H20" s="193"/>
      <c r="I20" s="198"/>
      <c r="J20" s="199"/>
      <c r="L20" s="195"/>
      <c r="M20" s="195"/>
      <c r="N20" s="199"/>
    </row>
    <row r="21" spans="1:14" x14ac:dyDescent="0.3">
      <c r="A21" s="192" t="s">
        <v>139</v>
      </c>
      <c r="B21" s="193">
        <v>1</v>
      </c>
      <c r="C21" s="194"/>
      <c r="D21" s="195">
        <v>25</v>
      </c>
      <c r="E21" s="196"/>
      <c r="F21" s="195">
        <v>0</v>
      </c>
      <c r="G21" s="194"/>
      <c r="H21" s="193">
        <v>0</v>
      </c>
      <c r="I21" s="197"/>
      <c r="J21" s="195">
        <f>+B21+D21+F21+H21</f>
        <v>26</v>
      </c>
      <c r="L21" s="195">
        <v>0</v>
      </c>
      <c r="M21" s="196"/>
      <c r="N21" s="195">
        <f>+J21+L21</f>
        <v>26</v>
      </c>
    </row>
    <row r="22" spans="1:14" ht="5.25" customHeight="1" x14ac:dyDescent="0.3">
      <c r="A22" s="181"/>
      <c r="B22" s="183"/>
      <c r="C22" s="181"/>
      <c r="D22" s="183"/>
      <c r="E22" s="181"/>
      <c r="F22" s="183"/>
      <c r="G22" s="181"/>
      <c r="H22" s="183"/>
      <c r="I22" s="183"/>
      <c r="J22" s="201"/>
      <c r="L22" s="193"/>
      <c r="M22" s="196"/>
      <c r="N22" s="193"/>
    </row>
    <row r="23" spans="1:14" ht="23.25" x14ac:dyDescent="0.3">
      <c r="A23" s="192" t="s">
        <v>176</v>
      </c>
      <c r="B23" s="193">
        <v>0</v>
      </c>
      <c r="C23" s="194"/>
      <c r="D23" s="195">
        <v>0</v>
      </c>
      <c r="E23" s="196"/>
      <c r="F23" s="195">
        <v>2408</v>
      </c>
      <c r="G23" s="194"/>
      <c r="H23" s="193">
        <v>-2408</v>
      </c>
      <c r="I23" s="197"/>
      <c r="J23" s="195">
        <f>+B23+D23+F23+H23</f>
        <v>0</v>
      </c>
      <c r="L23" s="195">
        <v>0</v>
      </c>
      <c r="M23" s="196"/>
      <c r="N23" s="195">
        <f>+J23+L23</f>
        <v>0</v>
      </c>
    </row>
    <row r="24" spans="1:14" ht="5.25" customHeight="1" x14ac:dyDescent="0.3">
      <c r="A24" s="181"/>
      <c r="B24" s="183"/>
      <c r="C24" s="181"/>
      <c r="D24" s="183"/>
      <c r="E24" s="181"/>
      <c r="F24" s="183"/>
      <c r="G24" s="181"/>
      <c r="H24" s="183"/>
      <c r="I24" s="183"/>
      <c r="J24" s="201"/>
      <c r="L24" s="193"/>
      <c r="M24" s="196"/>
      <c r="N24" s="193"/>
    </row>
    <row r="25" spans="1:14" x14ac:dyDescent="0.3">
      <c r="A25" s="192" t="s">
        <v>119</v>
      </c>
      <c r="B25" s="193">
        <v>0</v>
      </c>
      <c r="C25" s="194"/>
      <c r="D25" s="195">
        <v>0</v>
      </c>
      <c r="E25" s="181"/>
      <c r="F25" s="193">
        <v>0</v>
      </c>
      <c r="G25" s="194"/>
      <c r="H25" s="195">
        <v>0</v>
      </c>
      <c r="I25" s="183"/>
      <c r="J25" s="195">
        <f>+B25+D25+F25+H25</f>
        <v>0</v>
      </c>
      <c r="K25" s="194"/>
      <c r="L25" s="193">
        <v>-3</v>
      </c>
      <c r="M25" s="194"/>
      <c r="N25" s="195">
        <f>+J25+L25</f>
        <v>-3</v>
      </c>
    </row>
    <row r="26" spans="1:14" ht="4.9000000000000004" customHeight="1" x14ac:dyDescent="0.3">
      <c r="A26" s="181"/>
      <c r="B26" s="202"/>
      <c r="C26" s="181"/>
      <c r="D26" s="202"/>
      <c r="E26" s="181"/>
      <c r="F26" s="202"/>
      <c r="G26" s="181"/>
      <c r="H26" s="202"/>
      <c r="I26" s="183"/>
      <c r="J26" s="203"/>
      <c r="L26" s="202"/>
      <c r="M26" s="181"/>
      <c r="N26" s="203"/>
    </row>
    <row r="27" spans="1:14" ht="5.25" customHeight="1" x14ac:dyDescent="0.3">
      <c r="A27" s="181"/>
      <c r="B27" s="183"/>
      <c r="C27" s="181"/>
      <c r="D27" s="183"/>
      <c r="E27" s="181"/>
      <c r="F27" s="183"/>
      <c r="G27" s="181"/>
      <c r="H27" s="183"/>
      <c r="I27" s="183"/>
      <c r="J27" s="201"/>
      <c r="L27" s="193"/>
      <c r="M27" s="196"/>
      <c r="N27" s="193"/>
    </row>
    <row r="28" spans="1:14" ht="23.25" x14ac:dyDescent="0.35">
      <c r="A28" s="183" t="s">
        <v>145</v>
      </c>
      <c r="B28" s="204">
        <f>SUM(B11:B25)</f>
        <v>284</v>
      </c>
      <c r="C28" s="67"/>
      <c r="D28" s="188" t="s">
        <v>80</v>
      </c>
      <c r="E28" s="67"/>
      <c r="F28" s="204">
        <f>SUM(F11:F25)</f>
        <v>14123</v>
      </c>
      <c r="G28" s="67"/>
      <c r="H28" s="204">
        <f>SUM(H11:H25)</f>
        <v>-14589</v>
      </c>
      <c r="I28" s="67"/>
      <c r="J28" s="204">
        <f>SUM(J11:J25)</f>
        <v>-182</v>
      </c>
      <c r="L28" s="204">
        <f>SUM(L11:L25)</f>
        <v>71</v>
      </c>
      <c r="M28" s="67"/>
      <c r="N28" s="204">
        <f>SUM(N11:N25)</f>
        <v>-111</v>
      </c>
    </row>
    <row r="29" spans="1:14" ht="4.5" customHeight="1" thickBot="1" x14ac:dyDescent="0.35">
      <c r="A29" s="205"/>
      <c r="B29" s="206"/>
      <c r="C29" s="207"/>
      <c r="D29" s="206"/>
      <c r="E29" s="207"/>
      <c r="F29" s="206"/>
      <c r="G29" s="207"/>
      <c r="H29" s="208"/>
      <c r="I29" s="209"/>
      <c r="J29" s="206"/>
      <c r="L29" s="206"/>
      <c r="M29" s="207"/>
      <c r="N29" s="206"/>
    </row>
    <row r="30" spans="1:14" ht="12.75" customHeight="1" thickTop="1" x14ac:dyDescent="0.3">
      <c r="L30" s="183"/>
      <c r="M30" s="183"/>
      <c r="N30" s="201"/>
    </row>
    <row r="31" spans="1:14" x14ac:dyDescent="0.3">
      <c r="A31" s="210"/>
      <c r="B31" s="53"/>
      <c r="C31" s="53"/>
      <c r="D31" s="53"/>
      <c r="E31" s="53"/>
      <c r="F31" s="53"/>
      <c r="G31" s="53"/>
      <c r="H31" s="53"/>
      <c r="I31" s="53"/>
      <c r="J31" s="53"/>
    </row>
    <row r="32" spans="1:14" s="211" customFormat="1" ht="22.5" x14ac:dyDescent="0.3">
      <c r="A32" s="404" t="s">
        <v>191</v>
      </c>
      <c r="B32" s="212"/>
      <c r="C32" s="212"/>
      <c r="D32" s="212"/>
      <c r="E32" s="212"/>
      <c r="F32" s="212"/>
      <c r="G32" s="212"/>
      <c r="H32" s="212"/>
      <c r="I32" s="212"/>
      <c r="J32" s="212"/>
    </row>
    <row r="33" spans="1:14" s="211" customFormat="1" ht="10.5" customHeight="1" x14ac:dyDescent="0.3">
      <c r="A33" s="404"/>
      <c r="B33" s="212"/>
      <c r="C33" s="212"/>
      <c r="D33" s="212"/>
      <c r="E33" s="212"/>
      <c r="F33" s="212"/>
      <c r="G33" s="212"/>
      <c r="H33" s="212"/>
      <c r="I33" s="212"/>
      <c r="J33" s="212"/>
    </row>
    <row r="34" spans="1:14" s="211" customFormat="1" ht="22.5" x14ac:dyDescent="0.3">
      <c r="A34" s="404" t="s">
        <v>177</v>
      </c>
      <c r="B34" s="212"/>
      <c r="C34" s="212"/>
      <c r="D34" s="212"/>
      <c r="E34" s="212"/>
      <c r="F34" s="212"/>
      <c r="G34" s="212"/>
      <c r="H34" s="212"/>
      <c r="I34" s="212"/>
      <c r="J34" s="212"/>
      <c r="L34" s="152"/>
      <c r="M34" s="152"/>
      <c r="N34" s="152"/>
    </row>
    <row r="35" spans="1:14" s="211" customFormat="1" ht="10.5" customHeight="1" x14ac:dyDescent="0.3">
      <c r="A35" s="404"/>
      <c r="B35" s="212"/>
      <c r="C35" s="212"/>
      <c r="D35" s="212"/>
      <c r="E35" s="212"/>
      <c r="F35" s="212"/>
      <c r="G35" s="212"/>
      <c r="H35" s="212"/>
      <c r="I35" s="212"/>
      <c r="J35" s="212"/>
    </row>
    <row r="36" spans="1:14" s="211" customFormat="1" ht="22.5" x14ac:dyDescent="0.3">
      <c r="A36" s="404" t="s">
        <v>185</v>
      </c>
      <c r="B36" s="212"/>
      <c r="C36" s="212"/>
      <c r="D36" s="212"/>
      <c r="E36" s="212"/>
      <c r="F36" s="212"/>
      <c r="G36" s="212"/>
      <c r="H36" s="212"/>
      <c r="I36" s="212"/>
      <c r="J36" s="212"/>
    </row>
    <row r="37" spans="1:14" s="211" customFormat="1" x14ac:dyDescent="0.3">
      <c r="A37" s="291" t="s">
        <v>184</v>
      </c>
      <c r="B37" s="212"/>
      <c r="C37" s="212"/>
      <c r="D37" s="212"/>
      <c r="E37" s="212"/>
      <c r="F37" s="212"/>
      <c r="G37" s="212"/>
      <c r="H37" s="212"/>
      <c r="I37" s="212"/>
      <c r="J37" s="212"/>
    </row>
    <row r="38" spans="1:14" s="211" customFormat="1" x14ac:dyDescent="0.3">
      <c r="A38" s="404" t="s">
        <v>183</v>
      </c>
      <c r="B38" s="212"/>
      <c r="C38" s="212"/>
      <c r="D38" s="212"/>
      <c r="E38" s="212"/>
      <c r="F38" s="212"/>
      <c r="G38" s="212"/>
      <c r="H38" s="212"/>
      <c r="I38" s="212"/>
      <c r="J38" s="212"/>
    </row>
    <row r="39" spans="1:14" s="211" customFormat="1" ht="10.5" customHeight="1" x14ac:dyDescent="0.3">
      <c r="A39" s="404"/>
      <c r="B39" s="212"/>
      <c r="C39" s="212"/>
      <c r="D39" s="212"/>
      <c r="E39" s="212"/>
      <c r="F39" s="212"/>
      <c r="G39" s="212"/>
      <c r="H39" s="212"/>
      <c r="I39" s="212"/>
      <c r="J39" s="212"/>
    </row>
    <row r="40" spans="1:14" s="211" customFormat="1" ht="23.25" customHeight="1" x14ac:dyDescent="0.3">
      <c r="A40" s="404" t="s">
        <v>182</v>
      </c>
      <c r="B40" s="212"/>
      <c r="C40" s="212"/>
      <c r="D40" s="212"/>
      <c r="E40" s="212"/>
      <c r="F40" s="212"/>
      <c r="G40" s="212"/>
      <c r="H40" s="212"/>
      <c r="I40" s="212"/>
      <c r="J40" s="212"/>
    </row>
    <row r="41" spans="1:14" x14ac:dyDescent="0.3">
      <c r="A41" s="291" t="s">
        <v>192</v>
      </c>
      <c r="B41" s="53"/>
      <c r="C41" s="53"/>
      <c r="D41" s="53"/>
      <c r="E41" s="53"/>
      <c r="F41" s="53"/>
      <c r="G41" s="53"/>
      <c r="H41" s="53"/>
      <c r="I41" s="53"/>
      <c r="J41" s="53"/>
    </row>
    <row r="42" spans="1:14" x14ac:dyDescent="0.3">
      <c r="A42" s="291" t="s">
        <v>193</v>
      </c>
      <c r="B42" s="53"/>
      <c r="C42" s="53"/>
      <c r="D42" s="53"/>
      <c r="E42" s="53"/>
      <c r="F42" s="53"/>
      <c r="G42" s="53"/>
      <c r="H42" s="53"/>
      <c r="I42" s="53"/>
      <c r="J42" s="53"/>
    </row>
    <row r="43" spans="1:14" x14ac:dyDescent="0.3">
      <c r="A43" s="292" t="s">
        <v>194</v>
      </c>
    </row>
    <row r="44" spans="1:14" x14ac:dyDescent="0.3">
      <c r="A44" s="292" t="s">
        <v>195</v>
      </c>
    </row>
    <row r="46" spans="1:14" x14ac:dyDescent="0.3">
      <c r="B46" s="213"/>
      <c r="D46" s="213"/>
      <c r="F46" s="213"/>
      <c r="H46" s="213"/>
      <c r="J46" s="213"/>
    </row>
    <row r="48" spans="1:14" x14ac:dyDescent="0.3">
      <c r="A48" s="53"/>
    </row>
  </sheetData>
  <pageMargins left="0.75" right="0.2" top="0.25" bottom="0.35" header="0.25" footer="0.17"/>
  <pageSetup scale="54" orientation="landscape" r:id="rId1"/>
  <headerFooter alignWithMargins="0">
    <oddFooter>&amp;CTable 5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J24"/>
  <sheetViews>
    <sheetView zoomScaleNormal="100" workbookViewId="0"/>
  </sheetViews>
  <sheetFormatPr defaultColWidth="10.88671875" defaultRowHeight="18" x14ac:dyDescent="0.25"/>
  <cols>
    <col min="1" max="1" width="24" style="217" customWidth="1"/>
    <col min="2" max="2" width="17.109375" style="217" customWidth="1"/>
    <col min="3" max="3" width="14.77734375" style="217" customWidth="1"/>
    <col min="4" max="4" width="5.77734375" style="255" customWidth="1"/>
    <col min="5" max="5" width="14.77734375" style="217" customWidth="1"/>
    <col min="6" max="6" width="4.44140625" style="219" customWidth="1"/>
    <col min="7" max="7" width="2.77734375" style="217" customWidth="1"/>
    <col min="8" max="8" width="14.77734375" style="219" customWidth="1"/>
    <col min="9" max="9" width="4.44140625" style="217" customWidth="1"/>
    <col min="10" max="10" width="14.77734375" style="217" customWidth="1"/>
    <col min="11" max="16384" width="10.88671875" style="217"/>
  </cols>
  <sheetData>
    <row r="1" spans="1:10" ht="9" customHeight="1" x14ac:dyDescent="0.25"/>
    <row r="2" spans="1:10" x14ac:dyDescent="0.25">
      <c r="A2" s="214" t="s">
        <v>0</v>
      </c>
      <c r="B2" s="215"/>
      <c r="C2" s="215"/>
      <c r="D2" s="254"/>
      <c r="E2" s="215"/>
      <c r="F2" s="216"/>
      <c r="G2" s="215"/>
      <c r="H2" s="216"/>
      <c r="I2" s="215"/>
    </row>
    <row r="3" spans="1:10" x14ac:dyDescent="0.25">
      <c r="A3" s="214" t="s">
        <v>83</v>
      </c>
      <c r="B3" s="218"/>
    </row>
    <row r="4" spans="1:10" x14ac:dyDescent="0.25">
      <c r="A4" s="220" t="s">
        <v>84</v>
      </c>
      <c r="B4" s="221"/>
      <c r="C4" s="222"/>
      <c r="D4" s="256"/>
      <c r="E4" s="222"/>
      <c r="F4" s="223"/>
      <c r="G4" s="222"/>
      <c r="H4" s="223"/>
      <c r="I4" s="222"/>
    </row>
    <row r="5" spans="1:10" x14ac:dyDescent="0.25">
      <c r="A5" s="224"/>
      <c r="B5" s="218"/>
      <c r="C5" s="215"/>
      <c r="D5" s="254"/>
      <c r="E5" s="215"/>
      <c r="F5" s="216"/>
      <c r="G5" s="215"/>
      <c r="H5" s="216"/>
      <c r="I5" s="215"/>
    </row>
    <row r="6" spans="1:10" x14ac:dyDescent="0.25">
      <c r="A6" s="214"/>
      <c r="B6" s="218"/>
      <c r="C6" s="215"/>
      <c r="D6" s="254"/>
      <c r="E6" s="215"/>
      <c r="F6" s="216"/>
      <c r="G6" s="215"/>
      <c r="H6" s="216"/>
      <c r="I6" s="215"/>
    </row>
    <row r="7" spans="1:10" x14ac:dyDescent="0.25">
      <c r="A7" s="225"/>
      <c r="B7" s="225"/>
      <c r="C7" s="226"/>
      <c r="D7" s="257"/>
      <c r="E7" s="228"/>
      <c r="F7" s="227"/>
      <c r="H7" s="227"/>
    </row>
    <row r="8" spans="1:10" ht="36.75" thickBot="1" x14ac:dyDescent="0.3">
      <c r="A8" s="224" t="s">
        <v>85</v>
      </c>
      <c r="B8" s="229"/>
      <c r="F8" s="231"/>
      <c r="H8" s="230" t="s">
        <v>142</v>
      </c>
      <c r="I8" s="258"/>
      <c r="J8" s="230" t="s">
        <v>124</v>
      </c>
    </row>
    <row r="9" spans="1:10" s="219" customFormat="1" ht="21.75" customHeight="1" x14ac:dyDescent="0.25">
      <c r="A9" s="232" t="s">
        <v>86</v>
      </c>
      <c r="B9" s="232"/>
      <c r="F9" s="234"/>
      <c r="H9" s="233">
        <v>35111</v>
      </c>
      <c r="I9" s="234"/>
      <c r="J9" s="269">
        <v>35692</v>
      </c>
    </row>
    <row r="10" spans="1:10" s="219" customFormat="1" ht="21.75" customHeight="1" x14ac:dyDescent="0.25">
      <c r="A10" s="232" t="s">
        <v>87</v>
      </c>
      <c r="B10" s="232"/>
      <c r="F10" s="234"/>
      <c r="H10" s="235">
        <v>18018</v>
      </c>
      <c r="I10" s="234"/>
      <c r="J10" s="270">
        <v>17729</v>
      </c>
    </row>
    <row r="11" spans="1:10" s="219" customFormat="1" ht="21.75" customHeight="1" x14ac:dyDescent="0.25">
      <c r="A11" s="232" t="s">
        <v>111</v>
      </c>
      <c r="B11" s="232"/>
      <c r="F11" s="234"/>
      <c r="H11" s="235">
        <v>30096</v>
      </c>
      <c r="I11" s="234"/>
      <c r="J11" s="270">
        <v>30030</v>
      </c>
    </row>
    <row r="12" spans="1:10" ht="21.75" customHeight="1" x14ac:dyDescent="0.25">
      <c r="A12" s="232" t="s">
        <v>140</v>
      </c>
      <c r="B12" s="236"/>
      <c r="F12" s="238"/>
      <c r="H12" s="237">
        <v>21531</v>
      </c>
      <c r="I12" s="259"/>
      <c r="J12" s="271">
        <v>22042</v>
      </c>
    </row>
    <row r="13" spans="1:10" ht="21.75" customHeight="1" thickBot="1" x14ac:dyDescent="0.3">
      <c r="A13" s="239" t="s">
        <v>88</v>
      </c>
      <c r="B13" s="239"/>
      <c r="F13" s="241"/>
      <c r="H13" s="240">
        <f>SUM(H9:H12)</f>
        <v>104756</v>
      </c>
      <c r="I13" s="234"/>
      <c r="J13" s="272">
        <f>SUM(J9:J12)</f>
        <v>105493</v>
      </c>
    </row>
    <row r="14" spans="1:10" ht="18.75" thickTop="1" x14ac:dyDescent="0.25">
      <c r="A14" s="239"/>
      <c r="B14" s="239"/>
      <c r="C14" s="242"/>
      <c r="D14" s="260"/>
      <c r="E14" s="242"/>
      <c r="F14" s="241"/>
      <c r="G14" s="242"/>
      <c r="H14" s="241"/>
    </row>
    <row r="15" spans="1:10" ht="33.75" customHeight="1" thickBot="1" x14ac:dyDescent="0.3">
      <c r="A15" s="218"/>
      <c r="B15" s="218"/>
      <c r="C15" s="417"/>
      <c r="D15" s="417"/>
      <c r="E15" s="417"/>
      <c r="F15" s="243"/>
      <c r="G15" s="244"/>
      <c r="H15" s="418" t="s">
        <v>100</v>
      </c>
      <c r="I15" s="418"/>
      <c r="J15" s="418"/>
    </row>
    <row r="16" spans="1:10" ht="36.75" thickBot="1" x14ac:dyDescent="0.3">
      <c r="A16" s="218" t="s">
        <v>89</v>
      </c>
      <c r="B16" s="215"/>
      <c r="C16" s="401"/>
      <c r="D16" s="261"/>
      <c r="E16" s="401"/>
      <c r="G16" s="245"/>
      <c r="H16" s="230" t="s">
        <v>142</v>
      </c>
      <c r="I16" s="261"/>
      <c r="J16" s="230" t="s">
        <v>141</v>
      </c>
    </row>
    <row r="17" spans="1:10" ht="22.5" customHeight="1" x14ac:dyDescent="0.25">
      <c r="A17" s="246" t="s">
        <v>91</v>
      </c>
      <c r="C17" s="402"/>
      <c r="D17" s="262"/>
      <c r="E17" s="403"/>
      <c r="G17" s="248"/>
      <c r="H17" s="268">
        <v>14</v>
      </c>
      <c r="I17" s="263"/>
      <c r="J17" s="247">
        <v>15</v>
      </c>
    </row>
    <row r="18" spans="1:10" ht="22.5" customHeight="1" x14ac:dyDescent="0.25">
      <c r="A18" s="246" t="s">
        <v>90</v>
      </c>
      <c r="C18" s="402"/>
      <c r="D18" s="262"/>
      <c r="E18" s="403"/>
      <c r="G18" s="248"/>
      <c r="H18" s="268">
        <v>0</v>
      </c>
      <c r="I18" s="262"/>
      <c r="J18" s="247">
        <v>2</v>
      </c>
    </row>
    <row r="19" spans="1:10" ht="22.5" customHeight="1" x14ac:dyDescent="0.25">
      <c r="A19" s="246" t="s">
        <v>92</v>
      </c>
      <c r="C19" s="402"/>
      <c r="D19" s="262"/>
      <c r="E19" s="403"/>
      <c r="G19" s="248"/>
      <c r="H19" s="268">
        <v>3</v>
      </c>
      <c r="I19" s="263"/>
      <c r="J19" s="247">
        <v>5</v>
      </c>
    </row>
    <row r="20" spans="1:10" ht="23.25" customHeight="1" x14ac:dyDescent="0.25">
      <c r="A20" s="246" t="s">
        <v>93</v>
      </c>
      <c r="C20" s="402"/>
      <c r="D20" s="262"/>
      <c r="E20" s="403"/>
      <c r="G20" s="219"/>
      <c r="H20" s="268">
        <v>1</v>
      </c>
      <c r="I20" s="263"/>
      <c r="J20" s="247">
        <v>1</v>
      </c>
    </row>
    <row r="21" spans="1:10" ht="23.25" customHeight="1" x14ac:dyDescent="0.25">
      <c r="A21" s="217" t="s">
        <v>120</v>
      </c>
      <c r="C21" s="402"/>
      <c r="D21" s="262"/>
      <c r="E21" s="403"/>
      <c r="H21" s="268">
        <v>18</v>
      </c>
      <c r="I21" s="263"/>
      <c r="J21" s="247">
        <v>32</v>
      </c>
    </row>
    <row r="22" spans="1:10" ht="23.25" customHeight="1" x14ac:dyDescent="0.25">
      <c r="A22" s="217" t="s">
        <v>115</v>
      </c>
      <c r="C22" s="402"/>
      <c r="D22" s="262"/>
      <c r="E22" s="403"/>
      <c r="H22" s="268">
        <v>1</v>
      </c>
      <c r="I22" s="263"/>
      <c r="J22" s="247">
        <v>0</v>
      </c>
    </row>
    <row r="23" spans="1:10" ht="23.25" customHeight="1" x14ac:dyDescent="0.25">
      <c r="A23" s="217" t="s">
        <v>116</v>
      </c>
      <c r="C23" s="402"/>
      <c r="D23" s="262"/>
      <c r="E23" s="403"/>
      <c r="H23" s="268">
        <v>1</v>
      </c>
      <c r="I23" s="263"/>
      <c r="J23" s="247">
        <v>1</v>
      </c>
    </row>
    <row r="24" spans="1:10" ht="23.25" customHeight="1" x14ac:dyDescent="0.25"/>
  </sheetData>
  <mergeCells count="2">
    <mergeCell ref="C15:E15"/>
    <mergeCell ref="H15:J15"/>
  </mergeCells>
  <pageMargins left="0.75" right="0.2" top="0.25" bottom="0.35" header="0.25" footer="0.17"/>
  <pageSetup scale="77" orientation="landscape" r:id="rId1"/>
  <headerFooter alignWithMargins="0">
    <oddFooter>&amp;CTable 6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71"/>
  <sheetViews>
    <sheetView zoomScaleNormal="100" workbookViewId="0">
      <pane xSplit="2" topLeftCell="C1" activePane="topRight" state="frozen"/>
      <selection activeCell="A43" sqref="A43"/>
      <selection pane="topRight" activeCell="C1" sqref="C1"/>
    </sheetView>
  </sheetViews>
  <sheetFormatPr defaultColWidth="8.88671875" defaultRowHeight="15" x14ac:dyDescent="0.2"/>
  <cols>
    <col min="1" max="1" width="26.5546875" style="308" customWidth="1"/>
    <col min="2" max="2" width="23.44140625" style="308" customWidth="1"/>
    <col min="3" max="3" width="13.88671875" style="308" customWidth="1"/>
    <col min="4" max="4" width="2.6640625" style="335" customWidth="1"/>
    <col min="5" max="5" width="17.5546875" style="308" customWidth="1"/>
    <col min="6" max="6" width="2.6640625" style="308" customWidth="1"/>
    <col min="7" max="7" width="18.21875" style="308" customWidth="1"/>
    <col min="8" max="8" width="2.6640625" style="335" customWidth="1"/>
    <col min="9" max="9" width="14" style="308" customWidth="1"/>
    <col min="10" max="10" width="2.6640625" style="308" customWidth="1"/>
    <col min="11" max="11" width="13.88671875" style="308" customWidth="1"/>
    <col min="12" max="12" width="2.6640625" style="308" customWidth="1"/>
    <col min="13" max="13" width="17.5546875" style="308" customWidth="1"/>
    <col min="14" max="14" width="2.6640625" style="308" customWidth="1"/>
    <col min="15" max="15" width="18.21875" style="308" customWidth="1"/>
    <col min="16" max="16" width="2.6640625" style="308" customWidth="1"/>
    <col min="17" max="17" width="13.88671875" style="308" customWidth="1"/>
    <col min="18" max="18" width="2.6640625" style="308" customWidth="1"/>
    <col min="19" max="19" width="13.88671875" style="308" customWidth="1"/>
    <col min="20" max="20" width="2.6640625" style="308" customWidth="1"/>
    <col min="21" max="21" width="17.5546875" style="308" customWidth="1"/>
    <col min="22" max="22" width="2.6640625" style="308" customWidth="1"/>
    <col min="23" max="23" width="18.21875" style="308" customWidth="1"/>
    <col min="24" max="24" width="2.6640625" style="308" customWidth="1"/>
    <col min="25" max="25" width="13.88671875" style="308" customWidth="1"/>
    <col min="26" max="26" width="2.6640625" style="308" customWidth="1"/>
    <col min="27" max="27" width="13.88671875" style="308" customWidth="1"/>
    <col min="28" max="28" width="2.6640625" style="308" customWidth="1"/>
    <col min="29" max="29" width="17.5546875" style="308" customWidth="1"/>
    <col min="30" max="30" width="2.6640625" style="308" customWidth="1"/>
    <col min="31" max="31" width="18.21875" style="308" customWidth="1"/>
    <col min="32" max="32" width="2.6640625" style="308" customWidth="1"/>
    <col min="33" max="33" width="13.88671875" style="308" customWidth="1"/>
    <col min="34" max="209" width="8.88671875" style="308"/>
    <col min="210" max="210" width="17.33203125" style="308" customWidth="1"/>
    <col min="211" max="211" width="20.88671875" style="308" customWidth="1"/>
    <col min="212" max="212" width="10.77734375" style="308" customWidth="1"/>
    <col min="213" max="213" width="19" style="308" customWidth="1"/>
    <col min="214" max="214" width="3.77734375" style="308" customWidth="1"/>
    <col min="215" max="215" width="19" style="308" customWidth="1"/>
    <col min="216" max="216" width="3.77734375" style="308" customWidth="1"/>
    <col min="217" max="217" width="19" style="308" customWidth="1"/>
    <col min="218" max="218" width="3.77734375" style="308" customWidth="1"/>
    <col min="219" max="219" width="19" style="308" customWidth="1"/>
    <col min="220" max="220" width="8.88671875" style="308"/>
    <col min="221" max="221" width="19" style="308" customWidth="1"/>
    <col min="222" max="222" width="3.77734375" style="308" customWidth="1"/>
    <col min="223" max="223" width="19" style="308" customWidth="1"/>
    <col min="224" max="465" width="8.88671875" style="308"/>
    <col min="466" max="466" width="17.33203125" style="308" customWidth="1"/>
    <col min="467" max="467" width="20.88671875" style="308" customWidth="1"/>
    <col min="468" max="468" width="10.77734375" style="308" customWidth="1"/>
    <col min="469" max="469" width="19" style="308" customWidth="1"/>
    <col min="470" max="470" width="3.77734375" style="308" customWidth="1"/>
    <col min="471" max="471" width="19" style="308" customWidth="1"/>
    <col min="472" max="472" width="3.77734375" style="308" customWidth="1"/>
    <col min="473" max="473" width="19" style="308" customWidth="1"/>
    <col min="474" max="474" width="3.77734375" style="308" customWidth="1"/>
    <col min="475" max="475" width="19" style="308" customWidth="1"/>
    <col min="476" max="476" width="8.88671875" style="308"/>
    <col min="477" max="477" width="19" style="308" customWidth="1"/>
    <col min="478" max="478" width="3.77734375" style="308" customWidth="1"/>
    <col min="479" max="479" width="19" style="308" customWidth="1"/>
    <col min="480" max="721" width="8.88671875" style="308"/>
    <col min="722" max="722" width="17.33203125" style="308" customWidth="1"/>
    <col min="723" max="723" width="20.88671875" style="308" customWidth="1"/>
    <col min="724" max="724" width="10.77734375" style="308" customWidth="1"/>
    <col min="725" max="725" width="19" style="308" customWidth="1"/>
    <col min="726" max="726" width="3.77734375" style="308" customWidth="1"/>
    <col min="727" max="727" width="19" style="308" customWidth="1"/>
    <col min="728" max="728" width="3.77734375" style="308" customWidth="1"/>
    <col min="729" max="729" width="19" style="308" customWidth="1"/>
    <col min="730" max="730" width="3.77734375" style="308" customWidth="1"/>
    <col min="731" max="731" width="19" style="308" customWidth="1"/>
    <col min="732" max="732" width="8.88671875" style="308"/>
    <col min="733" max="733" width="19" style="308" customWidth="1"/>
    <col min="734" max="734" width="3.77734375" style="308" customWidth="1"/>
    <col min="735" max="735" width="19" style="308" customWidth="1"/>
    <col min="736" max="977" width="8.88671875" style="308"/>
    <col min="978" max="978" width="17.33203125" style="308" customWidth="1"/>
    <col min="979" max="979" width="20.88671875" style="308" customWidth="1"/>
    <col min="980" max="980" width="10.77734375" style="308" customWidth="1"/>
    <col min="981" max="981" width="19" style="308" customWidth="1"/>
    <col min="982" max="982" width="3.77734375" style="308" customWidth="1"/>
    <col min="983" max="983" width="19" style="308" customWidth="1"/>
    <col min="984" max="984" width="3.77734375" style="308" customWidth="1"/>
    <col min="985" max="985" width="19" style="308" customWidth="1"/>
    <col min="986" max="986" width="3.77734375" style="308" customWidth="1"/>
    <col min="987" max="987" width="19" style="308" customWidth="1"/>
    <col min="988" max="988" width="8.88671875" style="308"/>
    <col min="989" max="989" width="19" style="308" customWidth="1"/>
    <col min="990" max="990" width="3.77734375" style="308" customWidth="1"/>
    <col min="991" max="991" width="19" style="308" customWidth="1"/>
    <col min="992" max="1233" width="8.88671875" style="308"/>
    <col min="1234" max="1234" width="17.33203125" style="308" customWidth="1"/>
    <col min="1235" max="1235" width="20.88671875" style="308" customWidth="1"/>
    <col min="1236" max="1236" width="10.77734375" style="308" customWidth="1"/>
    <col min="1237" max="1237" width="19" style="308" customWidth="1"/>
    <col min="1238" max="1238" width="3.77734375" style="308" customWidth="1"/>
    <col min="1239" max="1239" width="19" style="308" customWidth="1"/>
    <col min="1240" max="1240" width="3.77734375" style="308" customWidth="1"/>
    <col min="1241" max="1241" width="19" style="308" customWidth="1"/>
    <col min="1242" max="1242" width="3.77734375" style="308" customWidth="1"/>
    <col min="1243" max="1243" width="19" style="308" customWidth="1"/>
    <col min="1244" max="1244" width="8.88671875" style="308"/>
    <col min="1245" max="1245" width="19" style="308" customWidth="1"/>
    <col min="1246" max="1246" width="3.77734375" style="308" customWidth="1"/>
    <col min="1247" max="1247" width="19" style="308" customWidth="1"/>
    <col min="1248" max="1489" width="8.88671875" style="308"/>
    <col min="1490" max="1490" width="17.33203125" style="308" customWidth="1"/>
    <col min="1491" max="1491" width="20.88671875" style="308" customWidth="1"/>
    <col min="1492" max="1492" width="10.77734375" style="308" customWidth="1"/>
    <col min="1493" max="1493" width="19" style="308" customWidth="1"/>
    <col min="1494" max="1494" width="3.77734375" style="308" customWidth="1"/>
    <col min="1495" max="1495" width="19" style="308" customWidth="1"/>
    <col min="1496" max="1496" width="3.77734375" style="308" customWidth="1"/>
    <col min="1497" max="1497" width="19" style="308" customWidth="1"/>
    <col min="1498" max="1498" width="3.77734375" style="308" customWidth="1"/>
    <col min="1499" max="1499" width="19" style="308" customWidth="1"/>
    <col min="1500" max="1500" width="8.88671875" style="308"/>
    <col min="1501" max="1501" width="19" style="308" customWidth="1"/>
    <col min="1502" max="1502" width="3.77734375" style="308" customWidth="1"/>
    <col min="1503" max="1503" width="19" style="308" customWidth="1"/>
    <col min="1504" max="1745" width="8.88671875" style="308"/>
    <col min="1746" max="1746" width="17.33203125" style="308" customWidth="1"/>
    <col min="1747" max="1747" width="20.88671875" style="308" customWidth="1"/>
    <col min="1748" max="1748" width="10.77734375" style="308" customWidth="1"/>
    <col min="1749" max="1749" width="19" style="308" customWidth="1"/>
    <col min="1750" max="1750" width="3.77734375" style="308" customWidth="1"/>
    <col min="1751" max="1751" width="19" style="308" customWidth="1"/>
    <col min="1752" max="1752" width="3.77734375" style="308" customWidth="1"/>
    <col min="1753" max="1753" width="19" style="308" customWidth="1"/>
    <col min="1754" max="1754" width="3.77734375" style="308" customWidth="1"/>
    <col min="1755" max="1755" width="19" style="308" customWidth="1"/>
    <col min="1756" max="1756" width="8.88671875" style="308"/>
    <col min="1757" max="1757" width="19" style="308" customWidth="1"/>
    <col min="1758" max="1758" width="3.77734375" style="308" customWidth="1"/>
    <col min="1759" max="1759" width="19" style="308" customWidth="1"/>
    <col min="1760" max="2001" width="8.88671875" style="308"/>
    <col min="2002" max="2002" width="17.33203125" style="308" customWidth="1"/>
    <col min="2003" max="2003" width="20.88671875" style="308" customWidth="1"/>
    <col min="2004" max="2004" width="10.77734375" style="308" customWidth="1"/>
    <col min="2005" max="2005" width="19" style="308" customWidth="1"/>
    <col min="2006" max="2006" width="3.77734375" style="308" customWidth="1"/>
    <col min="2007" max="2007" width="19" style="308" customWidth="1"/>
    <col min="2008" max="2008" width="3.77734375" style="308" customWidth="1"/>
    <col min="2009" max="2009" width="19" style="308" customWidth="1"/>
    <col min="2010" max="2010" width="3.77734375" style="308" customWidth="1"/>
    <col min="2011" max="2011" width="19" style="308" customWidth="1"/>
    <col min="2012" max="2012" width="8.88671875" style="308"/>
    <col min="2013" max="2013" width="19" style="308" customWidth="1"/>
    <col min="2014" max="2014" width="3.77734375" style="308" customWidth="1"/>
    <col min="2015" max="2015" width="19" style="308" customWidth="1"/>
    <col min="2016" max="2257" width="8.88671875" style="308"/>
    <col min="2258" max="2258" width="17.33203125" style="308" customWidth="1"/>
    <col min="2259" max="2259" width="20.88671875" style="308" customWidth="1"/>
    <col min="2260" max="2260" width="10.77734375" style="308" customWidth="1"/>
    <col min="2261" max="2261" width="19" style="308" customWidth="1"/>
    <col min="2262" max="2262" width="3.77734375" style="308" customWidth="1"/>
    <col min="2263" max="2263" width="19" style="308" customWidth="1"/>
    <col min="2264" max="2264" width="3.77734375" style="308" customWidth="1"/>
    <col min="2265" max="2265" width="19" style="308" customWidth="1"/>
    <col min="2266" max="2266" width="3.77734375" style="308" customWidth="1"/>
    <col min="2267" max="2267" width="19" style="308" customWidth="1"/>
    <col min="2268" max="2268" width="8.88671875" style="308"/>
    <col min="2269" max="2269" width="19" style="308" customWidth="1"/>
    <col min="2270" max="2270" width="3.77734375" style="308" customWidth="1"/>
    <col min="2271" max="2271" width="19" style="308" customWidth="1"/>
    <col min="2272" max="2513" width="8.88671875" style="308"/>
    <col min="2514" max="2514" width="17.33203125" style="308" customWidth="1"/>
    <col min="2515" max="2515" width="20.88671875" style="308" customWidth="1"/>
    <col min="2516" max="2516" width="10.77734375" style="308" customWidth="1"/>
    <col min="2517" max="2517" width="19" style="308" customWidth="1"/>
    <col min="2518" max="2518" width="3.77734375" style="308" customWidth="1"/>
    <col min="2519" max="2519" width="19" style="308" customWidth="1"/>
    <col min="2520" max="2520" width="3.77734375" style="308" customWidth="1"/>
    <col min="2521" max="2521" width="19" style="308" customWidth="1"/>
    <col min="2522" max="2522" width="3.77734375" style="308" customWidth="1"/>
    <col min="2523" max="2523" width="19" style="308" customWidth="1"/>
    <col min="2524" max="2524" width="8.88671875" style="308"/>
    <col min="2525" max="2525" width="19" style="308" customWidth="1"/>
    <col min="2526" max="2526" width="3.77734375" style="308" customWidth="1"/>
    <col min="2527" max="2527" width="19" style="308" customWidth="1"/>
    <col min="2528" max="2769" width="8.88671875" style="308"/>
    <col min="2770" max="2770" width="17.33203125" style="308" customWidth="1"/>
    <col min="2771" max="2771" width="20.88671875" style="308" customWidth="1"/>
    <col min="2772" max="2772" width="10.77734375" style="308" customWidth="1"/>
    <col min="2773" max="2773" width="19" style="308" customWidth="1"/>
    <col min="2774" max="2774" width="3.77734375" style="308" customWidth="1"/>
    <col min="2775" max="2775" width="19" style="308" customWidth="1"/>
    <col min="2776" max="2776" width="3.77734375" style="308" customWidth="1"/>
    <col min="2777" max="2777" width="19" style="308" customWidth="1"/>
    <col min="2778" max="2778" width="3.77734375" style="308" customWidth="1"/>
    <col min="2779" max="2779" width="19" style="308" customWidth="1"/>
    <col min="2780" max="2780" width="8.88671875" style="308"/>
    <col min="2781" max="2781" width="19" style="308" customWidth="1"/>
    <col min="2782" max="2782" width="3.77734375" style="308" customWidth="1"/>
    <col min="2783" max="2783" width="19" style="308" customWidth="1"/>
    <col min="2784" max="3025" width="8.88671875" style="308"/>
    <col min="3026" max="3026" width="17.33203125" style="308" customWidth="1"/>
    <col min="3027" max="3027" width="20.88671875" style="308" customWidth="1"/>
    <col min="3028" max="3028" width="10.77734375" style="308" customWidth="1"/>
    <col min="3029" max="3029" width="19" style="308" customWidth="1"/>
    <col min="3030" max="3030" width="3.77734375" style="308" customWidth="1"/>
    <col min="3031" max="3031" width="19" style="308" customWidth="1"/>
    <col min="3032" max="3032" width="3.77734375" style="308" customWidth="1"/>
    <col min="3033" max="3033" width="19" style="308" customWidth="1"/>
    <col min="3034" max="3034" width="3.77734375" style="308" customWidth="1"/>
    <col min="3035" max="3035" width="19" style="308" customWidth="1"/>
    <col min="3036" max="3036" width="8.88671875" style="308"/>
    <col min="3037" max="3037" width="19" style="308" customWidth="1"/>
    <col min="3038" max="3038" width="3.77734375" style="308" customWidth="1"/>
    <col min="3039" max="3039" width="19" style="308" customWidth="1"/>
    <col min="3040" max="3281" width="8.88671875" style="308"/>
    <col min="3282" max="3282" width="17.33203125" style="308" customWidth="1"/>
    <col min="3283" max="3283" width="20.88671875" style="308" customWidth="1"/>
    <col min="3284" max="3284" width="10.77734375" style="308" customWidth="1"/>
    <col min="3285" max="3285" width="19" style="308" customWidth="1"/>
    <col min="3286" max="3286" width="3.77734375" style="308" customWidth="1"/>
    <col min="3287" max="3287" width="19" style="308" customWidth="1"/>
    <col min="3288" max="3288" width="3.77734375" style="308" customWidth="1"/>
    <col min="3289" max="3289" width="19" style="308" customWidth="1"/>
    <col min="3290" max="3290" width="3.77734375" style="308" customWidth="1"/>
    <col min="3291" max="3291" width="19" style="308" customWidth="1"/>
    <col min="3292" max="3292" width="8.88671875" style="308"/>
    <col min="3293" max="3293" width="19" style="308" customWidth="1"/>
    <col min="3294" max="3294" width="3.77734375" style="308" customWidth="1"/>
    <col min="3295" max="3295" width="19" style="308" customWidth="1"/>
    <col min="3296" max="3537" width="8.88671875" style="308"/>
    <col min="3538" max="3538" width="17.33203125" style="308" customWidth="1"/>
    <col min="3539" max="3539" width="20.88671875" style="308" customWidth="1"/>
    <col min="3540" max="3540" width="10.77734375" style="308" customWidth="1"/>
    <col min="3541" max="3541" width="19" style="308" customWidth="1"/>
    <col min="3542" max="3542" width="3.77734375" style="308" customWidth="1"/>
    <col min="3543" max="3543" width="19" style="308" customWidth="1"/>
    <col min="3544" max="3544" width="3.77734375" style="308" customWidth="1"/>
    <col min="3545" max="3545" width="19" style="308" customWidth="1"/>
    <col min="3546" max="3546" width="3.77734375" style="308" customWidth="1"/>
    <col min="3547" max="3547" width="19" style="308" customWidth="1"/>
    <col min="3548" max="3548" width="8.88671875" style="308"/>
    <col min="3549" max="3549" width="19" style="308" customWidth="1"/>
    <col min="3550" max="3550" width="3.77734375" style="308" customWidth="1"/>
    <col min="3551" max="3551" width="19" style="308" customWidth="1"/>
    <col min="3552" max="3793" width="8.88671875" style="308"/>
    <col min="3794" max="3794" width="17.33203125" style="308" customWidth="1"/>
    <col min="3795" max="3795" width="20.88671875" style="308" customWidth="1"/>
    <col min="3796" max="3796" width="10.77734375" style="308" customWidth="1"/>
    <col min="3797" max="3797" width="19" style="308" customWidth="1"/>
    <col min="3798" max="3798" width="3.77734375" style="308" customWidth="1"/>
    <col min="3799" max="3799" width="19" style="308" customWidth="1"/>
    <col min="3800" max="3800" width="3.77734375" style="308" customWidth="1"/>
    <col min="3801" max="3801" width="19" style="308" customWidth="1"/>
    <col min="3802" max="3802" width="3.77734375" style="308" customWidth="1"/>
    <col min="3803" max="3803" width="19" style="308" customWidth="1"/>
    <col min="3804" max="3804" width="8.88671875" style="308"/>
    <col min="3805" max="3805" width="19" style="308" customWidth="1"/>
    <col min="3806" max="3806" width="3.77734375" style="308" customWidth="1"/>
    <col min="3807" max="3807" width="19" style="308" customWidth="1"/>
    <col min="3808" max="4049" width="8.88671875" style="308"/>
    <col min="4050" max="4050" width="17.33203125" style="308" customWidth="1"/>
    <col min="4051" max="4051" width="20.88671875" style="308" customWidth="1"/>
    <col min="4052" max="4052" width="10.77734375" style="308" customWidth="1"/>
    <col min="4053" max="4053" width="19" style="308" customWidth="1"/>
    <col min="4054" max="4054" width="3.77734375" style="308" customWidth="1"/>
    <col min="4055" max="4055" width="19" style="308" customWidth="1"/>
    <col min="4056" max="4056" width="3.77734375" style="308" customWidth="1"/>
    <col min="4057" max="4057" width="19" style="308" customWidth="1"/>
    <col min="4058" max="4058" width="3.77734375" style="308" customWidth="1"/>
    <col min="4059" max="4059" width="19" style="308" customWidth="1"/>
    <col min="4060" max="4060" width="8.88671875" style="308"/>
    <col min="4061" max="4061" width="19" style="308" customWidth="1"/>
    <col min="4062" max="4062" width="3.77734375" style="308" customWidth="1"/>
    <col min="4063" max="4063" width="19" style="308" customWidth="1"/>
    <col min="4064" max="4305" width="8.88671875" style="308"/>
    <col min="4306" max="4306" width="17.33203125" style="308" customWidth="1"/>
    <col min="4307" max="4307" width="20.88671875" style="308" customWidth="1"/>
    <col min="4308" max="4308" width="10.77734375" style="308" customWidth="1"/>
    <col min="4309" max="4309" width="19" style="308" customWidth="1"/>
    <col min="4310" max="4310" width="3.77734375" style="308" customWidth="1"/>
    <col min="4311" max="4311" width="19" style="308" customWidth="1"/>
    <col min="4312" max="4312" width="3.77734375" style="308" customWidth="1"/>
    <col min="4313" max="4313" width="19" style="308" customWidth="1"/>
    <col min="4314" max="4314" width="3.77734375" style="308" customWidth="1"/>
    <col min="4315" max="4315" width="19" style="308" customWidth="1"/>
    <col min="4316" max="4316" width="8.88671875" style="308"/>
    <col min="4317" max="4317" width="19" style="308" customWidth="1"/>
    <col min="4318" max="4318" width="3.77734375" style="308" customWidth="1"/>
    <col min="4319" max="4319" width="19" style="308" customWidth="1"/>
    <col min="4320" max="4561" width="8.88671875" style="308"/>
    <col min="4562" max="4562" width="17.33203125" style="308" customWidth="1"/>
    <col min="4563" max="4563" width="20.88671875" style="308" customWidth="1"/>
    <col min="4564" max="4564" width="10.77734375" style="308" customWidth="1"/>
    <col min="4565" max="4565" width="19" style="308" customWidth="1"/>
    <col min="4566" max="4566" width="3.77734375" style="308" customWidth="1"/>
    <col min="4567" max="4567" width="19" style="308" customWidth="1"/>
    <col min="4568" max="4568" width="3.77734375" style="308" customWidth="1"/>
    <col min="4569" max="4569" width="19" style="308" customWidth="1"/>
    <col min="4570" max="4570" width="3.77734375" style="308" customWidth="1"/>
    <col min="4571" max="4571" width="19" style="308" customWidth="1"/>
    <col min="4572" max="4572" width="8.88671875" style="308"/>
    <col min="4573" max="4573" width="19" style="308" customWidth="1"/>
    <col min="4574" max="4574" width="3.77734375" style="308" customWidth="1"/>
    <col min="4575" max="4575" width="19" style="308" customWidth="1"/>
    <col min="4576" max="4817" width="8.88671875" style="308"/>
    <col min="4818" max="4818" width="17.33203125" style="308" customWidth="1"/>
    <col min="4819" max="4819" width="20.88671875" style="308" customWidth="1"/>
    <col min="4820" max="4820" width="10.77734375" style="308" customWidth="1"/>
    <col min="4821" max="4821" width="19" style="308" customWidth="1"/>
    <col min="4822" max="4822" width="3.77734375" style="308" customWidth="1"/>
    <col min="4823" max="4823" width="19" style="308" customWidth="1"/>
    <col min="4824" max="4824" width="3.77734375" style="308" customWidth="1"/>
    <col min="4825" max="4825" width="19" style="308" customWidth="1"/>
    <col min="4826" max="4826" width="3.77734375" style="308" customWidth="1"/>
    <col min="4827" max="4827" width="19" style="308" customWidth="1"/>
    <col min="4828" max="4828" width="8.88671875" style="308"/>
    <col min="4829" max="4829" width="19" style="308" customWidth="1"/>
    <col min="4830" max="4830" width="3.77734375" style="308" customWidth="1"/>
    <col min="4831" max="4831" width="19" style="308" customWidth="1"/>
    <col min="4832" max="5073" width="8.88671875" style="308"/>
    <col min="5074" max="5074" width="17.33203125" style="308" customWidth="1"/>
    <col min="5075" max="5075" width="20.88671875" style="308" customWidth="1"/>
    <col min="5076" max="5076" width="10.77734375" style="308" customWidth="1"/>
    <col min="5077" max="5077" width="19" style="308" customWidth="1"/>
    <col min="5078" max="5078" width="3.77734375" style="308" customWidth="1"/>
    <col min="5079" max="5079" width="19" style="308" customWidth="1"/>
    <col min="5080" max="5080" width="3.77734375" style="308" customWidth="1"/>
    <col min="5081" max="5081" width="19" style="308" customWidth="1"/>
    <col min="5082" max="5082" width="3.77734375" style="308" customWidth="1"/>
    <col min="5083" max="5083" width="19" style="308" customWidth="1"/>
    <col min="5084" max="5084" width="8.88671875" style="308"/>
    <col min="5085" max="5085" width="19" style="308" customWidth="1"/>
    <col min="5086" max="5086" width="3.77734375" style="308" customWidth="1"/>
    <col min="5087" max="5087" width="19" style="308" customWidth="1"/>
    <col min="5088" max="5329" width="8.88671875" style="308"/>
    <col min="5330" max="5330" width="17.33203125" style="308" customWidth="1"/>
    <col min="5331" max="5331" width="20.88671875" style="308" customWidth="1"/>
    <col min="5332" max="5332" width="10.77734375" style="308" customWidth="1"/>
    <col min="5333" max="5333" width="19" style="308" customWidth="1"/>
    <col min="5334" max="5334" width="3.77734375" style="308" customWidth="1"/>
    <col min="5335" max="5335" width="19" style="308" customWidth="1"/>
    <col min="5336" max="5336" width="3.77734375" style="308" customWidth="1"/>
    <col min="5337" max="5337" width="19" style="308" customWidth="1"/>
    <col min="5338" max="5338" width="3.77734375" style="308" customWidth="1"/>
    <col min="5339" max="5339" width="19" style="308" customWidth="1"/>
    <col min="5340" max="5340" width="8.88671875" style="308"/>
    <col min="5341" max="5341" width="19" style="308" customWidth="1"/>
    <col min="5342" max="5342" width="3.77734375" style="308" customWidth="1"/>
    <col min="5343" max="5343" width="19" style="308" customWidth="1"/>
    <col min="5344" max="5585" width="8.88671875" style="308"/>
    <col min="5586" max="5586" width="17.33203125" style="308" customWidth="1"/>
    <col min="5587" max="5587" width="20.88671875" style="308" customWidth="1"/>
    <col min="5588" max="5588" width="10.77734375" style="308" customWidth="1"/>
    <col min="5589" max="5589" width="19" style="308" customWidth="1"/>
    <col min="5590" max="5590" width="3.77734375" style="308" customWidth="1"/>
    <col min="5591" max="5591" width="19" style="308" customWidth="1"/>
    <col min="5592" max="5592" width="3.77734375" style="308" customWidth="1"/>
    <col min="5593" max="5593" width="19" style="308" customWidth="1"/>
    <col min="5594" max="5594" width="3.77734375" style="308" customWidth="1"/>
    <col min="5595" max="5595" width="19" style="308" customWidth="1"/>
    <col min="5596" max="5596" width="8.88671875" style="308"/>
    <col min="5597" max="5597" width="19" style="308" customWidth="1"/>
    <col min="5598" max="5598" width="3.77734375" style="308" customWidth="1"/>
    <col min="5599" max="5599" width="19" style="308" customWidth="1"/>
    <col min="5600" max="5841" width="8.88671875" style="308"/>
    <col min="5842" max="5842" width="17.33203125" style="308" customWidth="1"/>
    <col min="5843" max="5843" width="20.88671875" style="308" customWidth="1"/>
    <col min="5844" max="5844" width="10.77734375" style="308" customWidth="1"/>
    <col min="5845" max="5845" width="19" style="308" customWidth="1"/>
    <col min="5846" max="5846" width="3.77734375" style="308" customWidth="1"/>
    <col min="5847" max="5847" width="19" style="308" customWidth="1"/>
    <col min="5848" max="5848" width="3.77734375" style="308" customWidth="1"/>
    <col min="5849" max="5849" width="19" style="308" customWidth="1"/>
    <col min="5850" max="5850" width="3.77734375" style="308" customWidth="1"/>
    <col min="5851" max="5851" width="19" style="308" customWidth="1"/>
    <col min="5852" max="5852" width="8.88671875" style="308"/>
    <col min="5853" max="5853" width="19" style="308" customWidth="1"/>
    <col min="5854" max="5854" width="3.77734375" style="308" customWidth="1"/>
    <col min="5855" max="5855" width="19" style="308" customWidth="1"/>
    <col min="5856" max="6097" width="8.88671875" style="308"/>
    <col min="6098" max="6098" width="17.33203125" style="308" customWidth="1"/>
    <col min="6099" max="6099" width="20.88671875" style="308" customWidth="1"/>
    <col min="6100" max="6100" width="10.77734375" style="308" customWidth="1"/>
    <col min="6101" max="6101" width="19" style="308" customWidth="1"/>
    <col min="6102" max="6102" width="3.77734375" style="308" customWidth="1"/>
    <col min="6103" max="6103" width="19" style="308" customWidth="1"/>
    <col min="6104" max="6104" width="3.77734375" style="308" customWidth="1"/>
    <col min="6105" max="6105" width="19" style="308" customWidth="1"/>
    <col min="6106" max="6106" width="3.77734375" style="308" customWidth="1"/>
    <col min="6107" max="6107" width="19" style="308" customWidth="1"/>
    <col min="6108" max="6108" width="8.88671875" style="308"/>
    <col min="6109" max="6109" width="19" style="308" customWidth="1"/>
    <col min="6110" max="6110" width="3.77734375" style="308" customWidth="1"/>
    <col min="6111" max="6111" width="19" style="308" customWidth="1"/>
    <col min="6112" max="6353" width="8.88671875" style="308"/>
    <col min="6354" max="6354" width="17.33203125" style="308" customWidth="1"/>
    <col min="6355" max="6355" width="20.88671875" style="308" customWidth="1"/>
    <col min="6356" max="6356" width="10.77734375" style="308" customWidth="1"/>
    <col min="6357" max="6357" width="19" style="308" customWidth="1"/>
    <col min="6358" max="6358" width="3.77734375" style="308" customWidth="1"/>
    <col min="6359" max="6359" width="19" style="308" customWidth="1"/>
    <col min="6360" max="6360" width="3.77734375" style="308" customWidth="1"/>
    <col min="6361" max="6361" width="19" style="308" customWidth="1"/>
    <col min="6362" max="6362" width="3.77734375" style="308" customWidth="1"/>
    <col min="6363" max="6363" width="19" style="308" customWidth="1"/>
    <col min="6364" max="6364" width="8.88671875" style="308"/>
    <col min="6365" max="6365" width="19" style="308" customWidth="1"/>
    <col min="6366" max="6366" width="3.77734375" style="308" customWidth="1"/>
    <col min="6367" max="6367" width="19" style="308" customWidth="1"/>
    <col min="6368" max="6609" width="8.88671875" style="308"/>
    <col min="6610" max="6610" width="17.33203125" style="308" customWidth="1"/>
    <col min="6611" max="6611" width="20.88671875" style="308" customWidth="1"/>
    <col min="6612" max="6612" width="10.77734375" style="308" customWidth="1"/>
    <col min="6613" max="6613" width="19" style="308" customWidth="1"/>
    <col min="6614" max="6614" width="3.77734375" style="308" customWidth="1"/>
    <col min="6615" max="6615" width="19" style="308" customWidth="1"/>
    <col min="6616" max="6616" width="3.77734375" style="308" customWidth="1"/>
    <col min="6617" max="6617" width="19" style="308" customWidth="1"/>
    <col min="6618" max="6618" width="3.77734375" style="308" customWidth="1"/>
    <col min="6619" max="6619" width="19" style="308" customWidth="1"/>
    <col min="6620" max="6620" width="8.88671875" style="308"/>
    <col min="6621" max="6621" width="19" style="308" customWidth="1"/>
    <col min="6622" max="6622" width="3.77734375" style="308" customWidth="1"/>
    <col min="6623" max="6623" width="19" style="308" customWidth="1"/>
    <col min="6624" max="6865" width="8.88671875" style="308"/>
    <col min="6866" max="6866" width="17.33203125" style="308" customWidth="1"/>
    <col min="6867" max="6867" width="20.88671875" style="308" customWidth="1"/>
    <col min="6868" max="6868" width="10.77734375" style="308" customWidth="1"/>
    <col min="6869" max="6869" width="19" style="308" customWidth="1"/>
    <col min="6870" max="6870" width="3.77734375" style="308" customWidth="1"/>
    <col min="6871" max="6871" width="19" style="308" customWidth="1"/>
    <col min="6872" max="6872" width="3.77734375" style="308" customWidth="1"/>
    <col min="6873" max="6873" width="19" style="308" customWidth="1"/>
    <col min="6874" max="6874" width="3.77734375" style="308" customWidth="1"/>
    <col min="6875" max="6875" width="19" style="308" customWidth="1"/>
    <col min="6876" max="6876" width="8.88671875" style="308"/>
    <col min="6877" max="6877" width="19" style="308" customWidth="1"/>
    <col min="6878" max="6878" width="3.77734375" style="308" customWidth="1"/>
    <col min="6879" max="6879" width="19" style="308" customWidth="1"/>
    <col min="6880" max="7121" width="8.88671875" style="308"/>
    <col min="7122" max="7122" width="17.33203125" style="308" customWidth="1"/>
    <col min="7123" max="7123" width="20.88671875" style="308" customWidth="1"/>
    <col min="7124" max="7124" width="10.77734375" style="308" customWidth="1"/>
    <col min="7125" max="7125" width="19" style="308" customWidth="1"/>
    <col min="7126" max="7126" width="3.77734375" style="308" customWidth="1"/>
    <col min="7127" max="7127" width="19" style="308" customWidth="1"/>
    <col min="7128" max="7128" width="3.77734375" style="308" customWidth="1"/>
    <col min="7129" max="7129" width="19" style="308" customWidth="1"/>
    <col min="7130" max="7130" width="3.77734375" style="308" customWidth="1"/>
    <col min="7131" max="7131" width="19" style="308" customWidth="1"/>
    <col min="7132" max="7132" width="8.88671875" style="308"/>
    <col min="7133" max="7133" width="19" style="308" customWidth="1"/>
    <col min="7134" max="7134" width="3.77734375" style="308" customWidth="1"/>
    <col min="7135" max="7135" width="19" style="308" customWidth="1"/>
    <col min="7136" max="7377" width="8.88671875" style="308"/>
    <col min="7378" max="7378" width="17.33203125" style="308" customWidth="1"/>
    <col min="7379" max="7379" width="20.88671875" style="308" customWidth="1"/>
    <col min="7380" max="7380" width="10.77734375" style="308" customWidth="1"/>
    <col min="7381" max="7381" width="19" style="308" customWidth="1"/>
    <col min="7382" max="7382" width="3.77734375" style="308" customWidth="1"/>
    <col min="7383" max="7383" width="19" style="308" customWidth="1"/>
    <col min="7384" max="7384" width="3.77734375" style="308" customWidth="1"/>
    <col min="7385" max="7385" width="19" style="308" customWidth="1"/>
    <col min="7386" max="7386" width="3.77734375" style="308" customWidth="1"/>
    <col min="7387" max="7387" width="19" style="308" customWidth="1"/>
    <col min="7388" max="7388" width="8.88671875" style="308"/>
    <col min="7389" max="7389" width="19" style="308" customWidth="1"/>
    <col min="7390" max="7390" width="3.77734375" style="308" customWidth="1"/>
    <col min="7391" max="7391" width="19" style="308" customWidth="1"/>
    <col min="7392" max="7633" width="8.88671875" style="308"/>
    <col min="7634" max="7634" width="17.33203125" style="308" customWidth="1"/>
    <col min="7635" max="7635" width="20.88671875" style="308" customWidth="1"/>
    <col min="7636" max="7636" width="10.77734375" style="308" customWidth="1"/>
    <col min="7637" max="7637" width="19" style="308" customWidth="1"/>
    <col min="7638" max="7638" width="3.77734375" style="308" customWidth="1"/>
    <col min="7639" max="7639" width="19" style="308" customWidth="1"/>
    <col min="7640" max="7640" width="3.77734375" style="308" customWidth="1"/>
    <col min="7641" max="7641" width="19" style="308" customWidth="1"/>
    <col min="7642" max="7642" width="3.77734375" style="308" customWidth="1"/>
    <col min="7643" max="7643" width="19" style="308" customWidth="1"/>
    <col min="7644" max="7644" width="8.88671875" style="308"/>
    <col min="7645" max="7645" width="19" style="308" customWidth="1"/>
    <col min="7646" max="7646" width="3.77734375" style="308" customWidth="1"/>
    <col min="7647" max="7647" width="19" style="308" customWidth="1"/>
    <col min="7648" max="7889" width="8.88671875" style="308"/>
    <col min="7890" max="7890" width="17.33203125" style="308" customWidth="1"/>
    <col min="7891" max="7891" width="20.88671875" style="308" customWidth="1"/>
    <col min="7892" max="7892" width="10.77734375" style="308" customWidth="1"/>
    <col min="7893" max="7893" width="19" style="308" customWidth="1"/>
    <col min="7894" max="7894" width="3.77734375" style="308" customWidth="1"/>
    <col min="7895" max="7895" width="19" style="308" customWidth="1"/>
    <col min="7896" max="7896" width="3.77734375" style="308" customWidth="1"/>
    <col min="7897" max="7897" width="19" style="308" customWidth="1"/>
    <col min="7898" max="7898" width="3.77734375" style="308" customWidth="1"/>
    <col min="7899" max="7899" width="19" style="308" customWidth="1"/>
    <col min="7900" max="7900" width="8.88671875" style="308"/>
    <col min="7901" max="7901" width="19" style="308" customWidth="1"/>
    <col min="7902" max="7902" width="3.77734375" style="308" customWidth="1"/>
    <col min="7903" max="7903" width="19" style="308" customWidth="1"/>
    <col min="7904" max="8145" width="8.88671875" style="308"/>
    <col min="8146" max="8146" width="17.33203125" style="308" customWidth="1"/>
    <col min="8147" max="8147" width="20.88671875" style="308" customWidth="1"/>
    <col min="8148" max="8148" width="10.77734375" style="308" customWidth="1"/>
    <col min="8149" max="8149" width="19" style="308" customWidth="1"/>
    <col min="8150" max="8150" width="3.77734375" style="308" customWidth="1"/>
    <col min="8151" max="8151" width="19" style="308" customWidth="1"/>
    <col min="8152" max="8152" width="3.77734375" style="308" customWidth="1"/>
    <col min="8153" max="8153" width="19" style="308" customWidth="1"/>
    <col min="8154" max="8154" width="3.77734375" style="308" customWidth="1"/>
    <col min="8155" max="8155" width="19" style="308" customWidth="1"/>
    <col min="8156" max="8156" width="8.88671875" style="308"/>
    <col min="8157" max="8157" width="19" style="308" customWidth="1"/>
    <col min="8158" max="8158" width="3.77734375" style="308" customWidth="1"/>
    <col min="8159" max="8159" width="19" style="308" customWidth="1"/>
    <col min="8160" max="8401" width="8.88671875" style="308"/>
    <col min="8402" max="8402" width="17.33203125" style="308" customWidth="1"/>
    <col min="8403" max="8403" width="20.88671875" style="308" customWidth="1"/>
    <col min="8404" max="8404" width="10.77734375" style="308" customWidth="1"/>
    <col min="8405" max="8405" width="19" style="308" customWidth="1"/>
    <col min="8406" max="8406" width="3.77734375" style="308" customWidth="1"/>
    <col min="8407" max="8407" width="19" style="308" customWidth="1"/>
    <col min="8408" max="8408" width="3.77734375" style="308" customWidth="1"/>
    <col min="8409" max="8409" width="19" style="308" customWidth="1"/>
    <col min="8410" max="8410" width="3.77734375" style="308" customWidth="1"/>
    <col min="8411" max="8411" width="19" style="308" customWidth="1"/>
    <col min="8412" max="8412" width="8.88671875" style="308"/>
    <col min="8413" max="8413" width="19" style="308" customWidth="1"/>
    <col min="8414" max="8414" width="3.77734375" style="308" customWidth="1"/>
    <col min="8415" max="8415" width="19" style="308" customWidth="1"/>
    <col min="8416" max="8657" width="8.88671875" style="308"/>
    <col min="8658" max="8658" width="17.33203125" style="308" customWidth="1"/>
    <col min="8659" max="8659" width="20.88671875" style="308" customWidth="1"/>
    <col min="8660" max="8660" width="10.77734375" style="308" customWidth="1"/>
    <col min="8661" max="8661" width="19" style="308" customWidth="1"/>
    <col min="8662" max="8662" width="3.77734375" style="308" customWidth="1"/>
    <col min="8663" max="8663" width="19" style="308" customWidth="1"/>
    <col min="8664" max="8664" width="3.77734375" style="308" customWidth="1"/>
    <col min="8665" max="8665" width="19" style="308" customWidth="1"/>
    <col min="8666" max="8666" width="3.77734375" style="308" customWidth="1"/>
    <col min="8667" max="8667" width="19" style="308" customWidth="1"/>
    <col min="8668" max="8668" width="8.88671875" style="308"/>
    <col min="8669" max="8669" width="19" style="308" customWidth="1"/>
    <col min="8670" max="8670" width="3.77734375" style="308" customWidth="1"/>
    <col min="8671" max="8671" width="19" style="308" customWidth="1"/>
    <col min="8672" max="8913" width="8.88671875" style="308"/>
    <col min="8914" max="8914" width="17.33203125" style="308" customWidth="1"/>
    <col min="8915" max="8915" width="20.88671875" style="308" customWidth="1"/>
    <col min="8916" max="8916" width="10.77734375" style="308" customWidth="1"/>
    <col min="8917" max="8917" width="19" style="308" customWidth="1"/>
    <col min="8918" max="8918" width="3.77734375" style="308" customWidth="1"/>
    <col min="8919" max="8919" width="19" style="308" customWidth="1"/>
    <col min="8920" max="8920" width="3.77734375" style="308" customWidth="1"/>
    <col min="8921" max="8921" width="19" style="308" customWidth="1"/>
    <col min="8922" max="8922" width="3.77734375" style="308" customWidth="1"/>
    <col min="8923" max="8923" width="19" style="308" customWidth="1"/>
    <col min="8924" max="8924" width="8.88671875" style="308"/>
    <col min="8925" max="8925" width="19" style="308" customWidth="1"/>
    <col min="8926" max="8926" width="3.77734375" style="308" customWidth="1"/>
    <col min="8927" max="8927" width="19" style="308" customWidth="1"/>
    <col min="8928" max="9169" width="8.88671875" style="308"/>
    <col min="9170" max="9170" width="17.33203125" style="308" customWidth="1"/>
    <col min="9171" max="9171" width="20.88671875" style="308" customWidth="1"/>
    <col min="9172" max="9172" width="10.77734375" style="308" customWidth="1"/>
    <col min="9173" max="9173" width="19" style="308" customWidth="1"/>
    <col min="9174" max="9174" width="3.77734375" style="308" customWidth="1"/>
    <col min="9175" max="9175" width="19" style="308" customWidth="1"/>
    <col min="9176" max="9176" width="3.77734375" style="308" customWidth="1"/>
    <col min="9177" max="9177" width="19" style="308" customWidth="1"/>
    <col min="9178" max="9178" width="3.77734375" style="308" customWidth="1"/>
    <col min="9179" max="9179" width="19" style="308" customWidth="1"/>
    <col min="9180" max="9180" width="8.88671875" style="308"/>
    <col min="9181" max="9181" width="19" style="308" customWidth="1"/>
    <col min="9182" max="9182" width="3.77734375" style="308" customWidth="1"/>
    <col min="9183" max="9183" width="19" style="308" customWidth="1"/>
    <col min="9184" max="9425" width="8.88671875" style="308"/>
    <col min="9426" max="9426" width="17.33203125" style="308" customWidth="1"/>
    <col min="9427" max="9427" width="20.88671875" style="308" customWidth="1"/>
    <col min="9428" max="9428" width="10.77734375" style="308" customWidth="1"/>
    <col min="9429" max="9429" width="19" style="308" customWidth="1"/>
    <col min="9430" max="9430" width="3.77734375" style="308" customWidth="1"/>
    <col min="9431" max="9431" width="19" style="308" customWidth="1"/>
    <col min="9432" max="9432" width="3.77734375" style="308" customWidth="1"/>
    <col min="9433" max="9433" width="19" style="308" customWidth="1"/>
    <col min="9434" max="9434" width="3.77734375" style="308" customWidth="1"/>
    <col min="9435" max="9435" width="19" style="308" customWidth="1"/>
    <col min="9436" max="9436" width="8.88671875" style="308"/>
    <col min="9437" max="9437" width="19" style="308" customWidth="1"/>
    <col min="9438" max="9438" width="3.77734375" style="308" customWidth="1"/>
    <col min="9439" max="9439" width="19" style="308" customWidth="1"/>
    <col min="9440" max="9681" width="8.88671875" style="308"/>
    <col min="9682" max="9682" width="17.33203125" style="308" customWidth="1"/>
    <col min="9683" max="9683" width="20.88671875" style="308" customWidth="1"/>
    <col min="9684" max="9684" width="10.77734375" style="308" customWidth="1"/>
    <col min="9685" max="9685" width="19" style="308" customWidth="1"/>
    <col min="9686" max="9686" width="3.77734375" style="308" customWidth="1"/>
    <col min="9687" max="9687" width="19" style="308" customWidth="1"/>
    <col min="9688" max="9688" width="3.77734375" style="308" customWidth="1"/>
    <col min="9689" max="9689" width="19" style="308" customWidth="1"/>
    <col min="9690" max="9690" width="3.77734375" style="308" customWidth="1"/>
    <col min="9691" max="9691" width="19" style="308" customWidth="1"/>
    <col min="9692" max="9692" width="8.88671875" style="308"/>
    <col min="9693" max="9693" width="19" style="308" customWidth="1"/>
    <col min="9694" max="9694" width="3.77734375" style="308" customWidth="1"/>
    <col min="9695" max="9695" width="19" style="308" customWidth="1"/>
    <col min="9696" max="9937" width="8.88671875" style="308"/>
    <col min="9938" max="9938" width="17.33203125" style="308" customWidth="1"/>
    <col min="9939" max="9939" width="20.88671875" style="308" customWidth="1"/>
    <col min="9940" max="9940" width="10.77734375" style="308" customWidth="1"/>
    <col min="9941" max="9941" width="19" style="308" customWidth="1"/>
    <col min="9942" max="9942" width="3.77734375" style="308" customWidth="1"/>
    <col min="9943" max="9943" width="19" style="308" customWidth="1"/>
    <col min="9944" max="9944" width="3.77734375" style="308" customWidth="1"/>
    <col min="9945" max="9945" width="19" style="308" customWidth="1"/>
    <col min="9946" max="9946" width="3.77734375" style="308" customWidth="1"/>
    <col min="9947" max="9947" width="19" style="308" customWidth="1"/>
    <col min="9948" max="9948" width="8.88671875" style="308"/>
    <col min="9949" max="9949" width="19" style="308" customWidth="1"/>
    <col min="9950" max="9950" width="3.77734375" style="308" customWidth="1"/>
    <col min="9951" max="9951" width="19" style="308" customWidth="1"/>
    <col min="9952" max="10193" width="8.88671875" style="308"/>
    <col min="10194" max="10194" width="17.33203125" style="308" customWidth="1"/>
    <col min="10195" max="10195" width="20.88671875" style="308" customWidth="1"/>
    <col min="10196" max="10196" width="10.77734375" style="308" customWidth="1"/>
    <col min="10197" max="10197" width="19" style="308" customWidth="1"/>
    <col min="10198" max="10198" width="3.77734375" style="308" customWidth="1"/>
    <col min="10199" max="10199" width="19" style="308" customWidth="1"/>
    <col min="10200" max="10200" width="3.77734375" style="308" customWidth="1"/>
    <col min="10201" max="10201" width="19" style="308" customWidth="1"/>
    <col min="10202" max="10202" width="3.77734375" style="308" customWidth="1"/>
    <col min="10203" max="10203" width="19" style="308" customWidth="1"/>
    <col min="10204" max="10204" width="8.88671875" style="308"/>
    <col min="10205" max="10205" width="19" style="308" customWidth="1"/>
    <col min="10206" max="10206" width="3.77734375" style="308" customWidth="1"/>
    <col min="10207" max="10207" width="19" style="308" customWidth="1"/>
    <col min="10208" max="10449" width="8.88671875" style="308"/>
    <col min="10450" max="10450" width="17.33203125" style="308" customWidth="1"/>
    <col min="10451" max="10451" width="20.88671875" style="308" customWidth="1"/>
    <col min="10452" max="10452" width="10.77734375" style="308" customWidth="1"/>
    <col min="10453" max="10453" width="19" style="308" customWidth="1"/>
    <col min="10454" max="10454" width="3.77734375" style="308" customWidth="1"/>
    <col min="10455" max="10455" width="19" style="308" customWidth="1"/>
    <col min="10456" max="10456" width="3.77734375" style="308" customWidth="1"/>
    <col min="10457" max="10457" width="19" style="308" customWidth="1"/>
    <col min="10458" max="10458" width="3.77734375" style="308" customWidth="1"/>
    <col min="10459" max="10459" width="19" style="308" customWidth="1"/>
    <col min="10460" max="10460" width="8.88671875" style="308"/>
    <col min="10461" max="10461" width="19" style="308" customWidth="1"/>
    <col min="10462" max="10462" width="3.77734375" style="308" customWidth="1"/>
    <col min="10463" max="10463" width="19" style="308" customWidth="1"/>
    <col min="10464" max="10705" width="8.88671875" style="308"/>
    <col min="10706" max="10706" width="17.33203125" style="308" customWidth="1"/>
    <col min="10707" max="10707" width="20.88671875" style="308" customWidth="1"/>
    <col min="10708" max="10708" width="10.77734375" style="308" customWidth="1"/>
    <col min="10709" max="10709" width="19" style="308" customWidth="1"/>
    <col min="10710" max="10710" width="3.77734375" style="308" customWidth="1"/>
    <col min="10711" max="10711" width="19" style="308" customWidth="1"/>
    <col min="10712" max="10712" width="3.77734375" style="308" customWidth="1"/>
    <col min="10713" max="10713" width="19" style="308" customWidth="1"/>
    <col min="10714" max="10714" width="3.77734375" style="308" customWidth="1"/>
    <col min="10715" max="10715" width="19" style="308" customWidth="1"/>
    <col min="10716" max="10716" width="8.88671875" style="308"/>
    <col min="10717" max="10717" width="19" style="308" customWidth="1"/>
    <col min="10718" max="10718" width="3.77734375" style="308" customWidth="1"/>
    <col min="10719" max="10719" width="19" style="308" customWidth="1"/>
    <col min="10720" max="10961" width="8.88671875" style="308"/>
    <col min="10962" max="10962" width="17.33203125" style="308" customWidth="1"/>
    <col min="10963" max="10963" width="20.88671875" style="308" customWidth="1"/>
    <col min="10964" max="10964" width="10.77734375" style="308" customWidth="1"/>
    <col min="10965" max="10965" width="19" style="308" customWidth="1"/>
    <col min="10966" max="10966" width="3.77734375" style="308" customWidth="1"/>
    <col min="10967" max="10967" width="19" style="308" customWidth="1"/>
    <col min="10968" max="10968" width="3.77734375" style="308" customWidth="1"/>
    <col min="10969" max="10969" width="19" style="308" customWidth="1"/>
    <col min="10970" max="10970" width="3.77734375" style="308" customWidth="1"/>
    <col min="10971" max="10971" width="19" style="308" customWidth="1"/>
    <col min="10972" max="10972" width="8.88671875" style="308"/>
    <col min="10973" max="10973" width="19" style="308" customWidth="1"/>
    <col min="10974" max="10974" width="3.77734375" style="308" customWidth="1"/>
    <col min="10975" max="10975" width="19" style="308" customWidth="1"/>
    <col min="10976" max="11217" width="8.88671875" style="308"/>
    <col min="11218" max="11218" width="17.33203125" style="308" customWidth="1"/>
    <col min="11219" max="11219" width="20.88671875" style="308" customWidth="1"/>
    <col min="11220" max="11220" width="10.77734375" style="308" customWidth="1"/>
    <col min="11221" max="11221" width="19" style="308" customWidth="1"/>
    <col min="11222" max="11222" width="3.77734375" style="308" customWidth="1"/>
    <col min="11223" max="11223" width="19" style="308" customWidth="1"/>
    <col min="11224" max="11224" width="3.77734375" style="308" customWidth="1"/>
    <col min="11225" max="11225" width="19" style="308" customWidth="1"/>
    <col min="11226" max="11226" width="3.77734375" style="308" customWidth="1"/>
    <col min="11227" max="11227" width="19" style="308" customWidth="1"/>
    <col min="11228" max="11228" width="8.88671875" style="308"/>
    <col min="11229" max="11229" width="19" style="308" customWidth="1"/>
    <col min="11230" max="11230" width="3.77734375" style="308" customWidth="1"/>
    <col min="11231" max="11231" width="19" style="308" customWidth="1"/>
    <col min="11232" max="11473" width="8.88671875" style="308"/>
    <col min="11474" max="11474" width="17.33203125" style="308" customWidth="1"/>
    <col min="11475" max="11475" width="20.88671875" style="308" customWidth="1"/>
    <col min="11476" max="11476" width="10.77734375" style="308" customWidth="1"/>
    <col min="11477" max="11477" width="19" style="308" customWidth="1"/>
    <col min="11478" max="11478" width="3.77734375" style="308" customWidth="1"/>
    <col min="11479" max="11479" width="19" style="308" customWidth="1"/>
    <col min="11480" max="11480" width="3.77734375" style="308" customWidth="1"/>
    <col min="11481" max="11481" width="19" style="308" customWidth="1"/>
    <col min="11482" max="11482" width="3.77734375" style="308" customWidth="1"/>
    <col min="11483" max="11483" width="19" style="308" customWidth="1"/>
    <col min="11484" max="11484" width="8.88671875" style="308"/>
    <col min="11485" max="11485" width="19" style="308" customWidth="1"/>
    <col min="11486" max="11486" width="3.77734375" style="308" customWidth="1"/>
    <col min="11487" max="11487" width="19" style="308" customWidth="1"/>
    <col min="11488" max="11729" width="8.88671875" style="308"/>
    <col min="11730" max="11730" width="17.33203125" style="308" customWidth="1"/>
    <col min="11731" max="11731" width="20.88671875" style="308" customWidth="1"/>
    <col min="11732" max="11732" width="10.77734375" style="308" customWidth="1"/>
    <col min="11733" max="11733" width="19" style="308" customWidth="1"/>
    <col min="11734" max="11734" width="3.77734375" style="308" customWidth="1"/>
    <col min="11735" max="11735" width="19" style="308" customWidth="1"/>
    <col min="11736" max="11736" width="3.77734375" style="308" customWidth="1"/>
    <col min="11737" max="11737" width="19" style="308" customWidth="1"/>
    <col min="11738" max="11738" width="3.77734375" style="308" customWidth="1"/>
    <col min="11739" max="11739" width="19" style="308" customWidth="1"/>
    <col min="11740" max="11740" width="8.88671875" style="308"/>
    <col min="11741" max="11741" width="19" style="308" customWidth="1"/>
    <col min="11742" max="11742" width="3.77734375" style="308" customWidth="1"/>
    <col min="11743" max="11743" width="19" style="308" customWidth="1"/>
    <col min="11744" max="11985" width="8.88671875" style="308"/>
    <col min="11986" max="11986" width="17.33203125" style="308" customWidth="1"/>
    <col min="11987" max="11987" width="20.88671875" style="308" customWidth="1"/>
    <col min="11988" max="11988" width="10.77734375" style="308" customWidth="1"/>
    <col min="11989" max="11989" width="19" style="308" customWidth="1"/>
    <col min="11990" max="11990" width="3.77734375" style="308" customWidth="1"/>
    <col min="11991" max="11991" width="19" style="308" customWidth="1"/>
    <col min="11992" max="11992" width="3.77734375" style="308" customWidth="1"/>
    <col min="11993" max="11993" width="19" style="308" customWidth="1"/>
    <col min="11994" max="11994" width="3.77734375" style="308" customWidth="1"/>
    <col min="11995" max="11995" width="19" style="308" customWidth="1"/>
    <col min="11996" max="11996" width="8.88671875" style="308"/>
    <col min="11997" max="11997" width="19" style="308" customWidth="1"/>
    <col min="11998" max="11998" width="3.77734375" style="308" customWidth="1"/>
    <col min="11999" max="11999" width="19" style="308" customWidth="1"/>
    <col min="12000" max="12241" width="8.88671875" style="308"/>
    <col min="12242" max="12242" width="17.33203125" style="308" customWidth="1"/>
    <col min="12243" max="12243" width="20.88671875" style="308" customWidth="1"/>
    <col min="12244" max="12244" width="10.77734375" style="308" customWidth="1"/>
    <col min="12245" max="12245" width="19" style="308" customWidth="1"/>
    <col min="12246" max="12246" width="3.77734375" style="308" customWidth="1"/>
    <col min="12247" max="12247" width="19" style="308" customWidth="1"/>
    <col min="12248" max="12248" width="3.77734375" style="308" customWidth="1"/>
    <col min="12249" max="12249" width="19" style="308" customWidth="1"/>
    <col min="12250" max="12250" width="3.77734375" style="308" customWidth="1"/>
    <col min="12251" max="12251" width="19" style="308" customWidth="1"/>
    <col min="12252" max="12252" width="8.88671875" style="308"/>
    <col min="12253" max="12253" width="19" style="308" customWidth="1"/>
    <col min="12254" max="12254" width="3.77734375" style="308" customWidth="1"/>
    <col min="12255" max="12255" width="19" style="308" customWidth="1"/>
    <col min="12256" max="12497" width="8.88671875" style="308"/>
    <col min="12498" max="12498" width="17.33203125" style="308" customWidth="1"/>
    <col min="12499" max="12499" width="20.88671875" style="308" customWidth="1"/>
    <col min="12500" max="12500" width="10.77734375" style="308" customWidth="1"/>
    <col min="12501" max="12501" width="19" style="308" customWidth="1"/>
    <col min="12502" max="12502" width="3.77734375" style="308" customWidth="1"/>
    <col min="12503" max="12503" width="19" style="308" customWidth="1"/>
    <col min="12504" max="12504" width="3.77734375" style="308" customWidth="1"/>
    <col min="12505" max="12505" width="19" style="308" customWidth="1"/>
    <col min="12506" max="12506" width="3.77734375" style="308" customWidth="1"/>
    <col min="12507" max="12507" width="19" style="308" customWidth="1"/>
    <col min="12508" max="12508" width="8.88671875" style="308"/>
    <col min="12509" max="12509" width="19" style="308" customWidth="1"/>
    <col min="12510" max="12510" width="3.77734375" style="308" customWidth="1"/>
    <col min="12511" max="12511" width="19" style="308" customWidth="1"/>
    <col min="12512" max="12753" width="8.88671875" style="308"/>
    <col min="12754" max="12754" width="17.33203125" style="308" customWidth="1"/>
    <col min="12755" max="12755" width="20.88671875" style="308" customWidth="1"/>
    <col min="12756" max="12756" width="10.77734375" style="308" customWidth="1"/>
    <col min="12757" max="12757" width="19" style="308" customWidth="1"/>
    <col min="12758" max="12758" width="3.77734375" style="308" customWidth="1"/>
    <col min="12759" max="12759" width="19" style="308" customWidth="1"/>
    <col min="12760" max="12760" width="3.77734375" style="308" customWidth="1"/>
    <col min="12761" max="12761" width="19" style="308" customWidth="1"/>
    <col min="12762" max="12762" width="3.77734375" style="308" customWidth="1"/>
    <col min="12763" max="12763" width="19" style="308" customWidth="1"/>
    <col min="12764" max="12764" width="8.88671875" style="308"/>
    <col min="12765" max="12765" width="19" style="308" customWidth="1"/>
    <col min="12766" max="12766" width="3.77734375" style="308" customWidth="1"/>
    <col min="12767" max="12767" width="19" style="308" customWidth="1"/>
    <col min="12768" max="13009" width="8.88671875" style="308"/>
    <col min="13010" max="13010" width="17.33203125" style="308" customWidth="1"/>
    <col min="13011" max="13011" width="20.88671875" style="308" customWidth="1"/>
    <col min="13012" max="13012" width="10.77734375" style="308" customWidth="1"/>
    <col min="13013" max="13013" width="19" style="308" customWidth="1"/>
    <col min="13014" max="13014" width="3.77734375" style="308" customWidth="1"/>
    <col min="13015" max="13015" width="19" style="308" customWidth="1"/>
    <col min="13016" max="13016" width="3.77734375" style="308" customWidth="1"/>
    <col min="13017" max="13017" width="19" style="308" customWidth="1"/>
    <col min="13018" max="13018" width="3.77734375" style="308" customWidth="1"/>
    <col min="13019" max="13019" width="19" style="308" customWidth="1"/>
    <col min="13020" max="13020" width="8.88671875" style="308"/>
    <col min="13021" max="13021" width="19" style="308" customWidth="1"/>
    <col min="13022" max="13022" width="3.77734375" style="308" customWidth="1"/>
    <col min="13023" max="13023" width="19" style="308" customWidth="1"/>
    <col min="13024" max="13265" width="8.88671875" style="308"/>
    <col min="13266" max="13266" width="17.33203125" style="308" customWidth="1"/>
    <col min="13267" max="13267" width="20.88671875" style="308" customWidth="1"/>
    <col min="13268" max="13268" width="10.77734375" style="308" customWidth="1"/>
    <col min="13269" max="13269" width="19" style="308" customWidth="1"/>
    <col min="13270" max="13270" width="3.77734375" style="308" customWidth="1"/>
    <col min="13271" max="13271" width="19" style="308" customWidth="1"/>
    <col min="13272" max="13272" width="3.77734375" style="308" customWidth="1"/>
    <col min="13273" max="13273" width="19" style="308" customWidth="1"/>
    <col min="13274" max="13274" width="3.77734375" style="308" customWidth="1"/>
    <col min="13275" max="13275" width="19" style="308" customWidth="1"/>
    <col min="13276" max="13276" width="8.88671875" style="308"/>
    <col min="13277" max="13277" width="19" style="308" customWidth="1"/>
    <col min="13278" max="13278" width="3.77734375" style="308" customWidth="1"/>
    <col min="13279" max="13279" width="19" style="308" customWidth="1"/>
    <col min="13280" max="13521" width="8.88671875" style="308"/>
    <col min="13522" max="13522" width="17.33203125" style="308" customWidth="1"/>
    <col min="13523" max="13523" width="20.88671875" style="308" customWidth="1"/>
    <col min="13524" max="13524" width="10.77734375" style="308" customWidth="1"/>
    <col min="13525" max="13525" width="19" style="308" customWidth="1"/>
    <col min="13526" max="13526" width="3.77734375" style="308" customWidth="1"/>
    <col min="13527" max="13527" width="19" style="308" customWidth="1"/>
    <col min="13528" max="13528" width="3.77734375" style="308" customWidth="1"/>
    <col min="13529" max="13529" width="19" style="308" customWidth="1"/>
    <col min="13530" max="13530" width="3.77734375" style="308" customWidth="1"/>
    <col min="13531" max="13531" width="19" style="308" customWidth="1"/>
    <col min="13532" max="13532" width="8.88671875" style="308"/>
    <col min="13533" max="13533" width="19" style="308" customWidth="1"/>
    <col min="13534" max="13534" width="3.77734375" style="308" customWidth="1"/>
    <col min="13535" max="13535" width="19" style="308" customWidth="1"/>
    <col min="13536" max="13777" width="8.88671875" style="308"/>
    <col min="13778" max="13778" width="17.33203125" style="308" customWidth="1"/>
    <col min="13779" max="13779" width="20.88671875" style="308" customWidth="1"/>
    <col min="13780" max="13780" width="10.77734375" style="308" customWidth="1"/>
    <col min="13781" max="13781" width="19" style="308" customWidth="1"/>
    <col min="13782" max="13782" width="3.77734375" style="308" customWidth="1"/>
    <col min="13783" max="13783" width="19" style="308" customWidth="1"/>
    <col min="13784" max="13784" width="3.77734375" style="308" customWidth="1"/>
    <col min="13785" max="13785" width="19" style="308" customWidth="1"/>
    <col min="13786" max="13786" width="3.77734375" style="308" customWidth="1"/>
    <col min="13787" max="13787" width="19" style="308" customWidth="1"/>
    <col min="13788" max="13788" width="8.88671875" style="308"/>
    <col min="13789" max="13789" width="19" style="308" customWidth="1"/>
    <col min="13790" max="13790" width="3.77734375" style="308" customWidth="1"/>
    <col min="13791" max="13791" width="19" style="308" customWidth="1"/>
    <col min="13792" max="14033" width="8.88671875" style="308"/>
    <col min="14034" max="14034" width="17.33203125" style="308" customWidth="1"/>
    <col min="14035" max="14035" width="20.88671875" style="308" customWidth="1"/>
    <col min="14036" max="14036" width="10.77734375" style="308" customWidth="1"/>
    <col min="14037" max="14037" width="19" style="308" customWidth="1"/>
    <col min="14038" max="14038" width="3.77734375" style="308" customWidth="1"/>
    <col min="14039" max="14039" width="19" style="308" customWidth="1"/>
    <col min="14040" max="14040" width="3.77734375" style="308" customWidth="1"/>
    <col min="14041" max="14041" width="19" style="308" customWidth="1"/>
    <col min="14042" max="14042" width="3.77734375" style="308" customWidth="1"/>
    <col min="14043" max="14043" width="19" style="308" customWidth="1"/>
    <col min="14044" max="14044" width="8.88671875" style="308"/>
    <col min="14045" max="14045" width="19" style="308" customWidth="1"/>
    <col min="14046" max="14046" width="3.77734375" style="308" customWidth="1"/>
    <col min="14047" max="14047" width="19" style="308" customWidth="1"/>
    <col min="14048" max="14289" width="8.88671875" style="308"/>
    <col min="14290" max="14290" width="17.33203125" style="308" customWidth="1"/>
    <col min="14291" max="14291" width="20.88671875" style="308" customWidth="1"/>
    <col min="14292" max="14292" width="10.77734375" style="308" customWidth="1"/>
    <col min="14293" max="14293" width="19" style="308" customWidth="1"/>
    <col min="14294" max="14294" width="3.77734375" style="308" customWidth="1"/>
    <col min="14295" max="14295" width="19" style="308" customWidth="1"/>
    <col min="14296" max="14296" width="3.77734375" style="308" customWidth="1"/>
    <col min="14297" max="14297" width="19" style="308" customWidth="1"/>
    <col min="14298" max="14298" width="3.77734375" style="308" customWidth="1"/>
    <col min="14299" max="14299" width="19" style="308" customWidth="1"/>
    <col min="14300" max="14300" width="8.88671875" style="308"/>
    <col min="14301" max="14301" width="19" style="308" customWidth="1"/>
    <col min="14302" max="14302" width="3.77734375" style="308" customWidth="1"/>
    <col min="14303" max="14303" width="19" style="308" customWidth="1"/>
    <col min="14304" max="14545" width="8.88671875" style="308"/>
    <col min="14546" max="14546" width="17.33203125" style="308" customWidth="1"/>
    <col min="14547" max="14547" width="20.88671875" style="308" customWidth="1"/>
    <col min="14548" max="14548" width="10.77734375" style="308" customWidth="1"/>
    <col min="14549" max="14549" width="19" style="308" customWidth="1"/>
    <col min="14550" max="14550" width="3.77734375" style="308" customWidth="1"/>
    <col min="14551" max="14551" width="19" style="308" customWidth="1"/>
    <col min="14552" max="14552" width="3.77734375" style="308" customWidth="1"/>
    <col min="14553" max="14553" width="19" style="308" customWidth="1"/>
    <col min="14554" max="14554" width="3.77734375" style="308" customWidth="1"/>
    <col min="14555" max="14555" width="19" style="308" customWidth="1"/>
    <col min="14556" max="14556" width="8.88671875" style="308"/>
    <col min="14557" max="14557" width="19" style="308" customWidth="1"/>
    <col min="14558" max="14558" width="3.77734375" style="308" customWidth="1"/>
    <col min="14559" max="14559" width="19" style="308" customWidth="1"/>
    <col min="14560" max="14801" width="8.88671875" style="308"/>
    <col min="14802" max="14802" width="17.33203125" style="308" customWidth="1"/>
    <col min="14803" max="14803" width="20.88671875" style="308" customWidth="1"/>
    <col min="14804" max="14804" width="10.77734375" style="308" customWidth="1"/>
    <col min="14805" max="14805" width="19" style="308" customWidth="1"/>
    <col min="14806" max="14806" width="3.77734375" style="308" customWidth="1"/>
    <col min="14807" max="14807" width="19" style="308" customWidth="1"/>
    <col min="14808" max="14808" width="3.77734375" style="308" customWidth="1"/>
    <col min="14809" max="14809" width="19" style="308" customWidth="1"/>
    <col min="14810" max="14810" width="3.77734375" style="308" customWidth="1"/>
    <col min="14811" max="14811" width="19" style="308" customWidth="1"/>
    <col min="14812" max="14812" width="8.88671875" style="308"/>
    <col min="14813" max="14813" width="19" style="308" customWidth="1"/>
    <col min="14814" max="14814" width="3.77734375" style="308" customWidth="1"/>
    <col min="14815" max="14815" width="19" style="308" customWidth="1"/>
    <col min="14816" max="15057" width="8.88671875" style="308"/>
    <col min="15058" max="15058" width="17.33203125" style="308" customWidth="1"/>
    <col min="15059" max="15059" width="20.88671875" style="308" customWidth="1"/>
    <col min="15060" max="15060" width="10.77734375" style="308" customWidth="1"/>
    <col min="15061" max="15061" width="19" style="308" customWidth="1"/>
    <col min="15062" max="15062" width="3.77734375" style="308" customWidth="1"/>
    <col min="15063" max="15063" width="19" style="308" customWidth="1"/>
    <col min="15064" max="15064" width="3.77734375" style="308" customWidth="1"/>
    <col min="15065" max="15065" width="19" style="308" customWidth="1"/>
    <col min="15066" max="15066" width="3.77734375" style="308" customWidth="1"/>
    <col min="15067" max="15067" width="19" style="308" customWidth="1"/>
    <col min="15068" max="15068" width="8.88671875" style="308"/>
    <col min="15069" max="15069" width="19" style="308" customWidth="1"/>
    <col min="15070" max="15070" width="3.77734375" style="308" customWidth="1"/>
    <col min="15071" max="15071" width="19" style="308" customWidth="1"/>
    <col min="15072" max="15313" width="8.88671875" style="308"/>
    <col min="15314" max="15314" width="17.33203125" style="308" customWidth="1"/>
    <col min="15315" max="15315" width="20.88671875" style="308" customWidth="1"/>
    <col min="15316" max="15316" width="10.77734375" style="308" customWidth="1"/>
    <col min="15317" max="15317" width="19" style="308" customWidth="1"/>
    <col min="15318" max="15318" width="3.77734375" style="308" customWidth="1"/>
    <col min="15319" max="15319" width="19" style="308" customWidth="1"/>
    <col min="15320" max="15320" width="3.77734375" style="308" customWidth="1"/>
    <col min="15321" max="15321" width="19" style="308" customWidth="1"/>
    <col min="15322" max="15322" width="3.77734375" style="308" customWidth="1"/>
    <col min="15323" max="15323" width="19" style="308" customWidth="1"/>
    <col min="15324" max="15324" width="8.88671875" style="308"/>
    <col min="15325" max="15325" width="19" style="308" customWidth="1"/>
    <col min="15326" max="15326" width="3.77734375" style="308" customWidth="1"/>
    <col min="15327" max="15327" width="19" style="308" customWidth="1"/>
    <col min="15328" max="15569" width="8.88671875" style="308"/>
    <col min="15570" max="15570" width="17.33203125" style="308" customWidth="1"/>
    <col min="15571" max="15571" width="20.88671875" style="308" customWidth="1"/>
    <col min="15572" max="15572" width="10.77734375" style="308" customWidth="1"/>
    <col min="15573" max="15573" width="19" style="308" customWidth="1"/>
    <col min="15574" max="15574" width="3.77734375" style="308" customWidth="1"/>
    <col min="15575" max="15575" width="19" style="308" customWidth="1"/>
    <col min="15576" max="15576" width="3.77734375" style="308" customWidth="1"/>
    <col min="15577" max="15577" width="19" style="308" customWidth="1"/>
    <col min="15578" max="15578" width="3.77734375" style="308" customWidth="1"/>
    <col min="15579" max="15579" width="19" style="308" customWidth="1"/>
    <col min="15580" max="15580" width="8.88671875" style="308"/>
    <col min="15581" max="15581" width="19" style="308" customWidth="1"/>
    <col min="15582" max="15582" width="3.77734375" style="308" customWidth="1"/>
    <col min="15583" max="15583" width="19" style="308" customWidth="1"/>
    <col min="15584" max="15825" width="8.88671875" style="308"/>
    <col min="15826" max="15826" width="17.33203125" style="308" customWidth="1"/>
    <col min="15827" max="15827" width="20.88671875" style="308" customWidth="1"/>
    <col min="15828" max="15828" width="10.77734375" style="308" customWidth="1"/>
    <col min="15829" max="15829" width="19" style="308" customWidth="1"/>
    <col min="15830" max="15830" width="3.77734375" style="308" customWidth="1"/>
    <col min="15831" max="15831" width="19" style="308" customWidth="1"/>
    <col min="15832" max="15832" width="3.77734375" style="308" customWidth="1"/>
    <col min="15833" max="15833" width="19" style="308" customWidth="1"/>
    <col min="15834" max="15834" width="3.77734375" style="308" customWidth="1"/>
    <col min="15835" max="15835" width="19" style="308" customWidth="1"/>
    <col min="15836" max="15836" width="8.88671875" style="308"/>
    <col min="15837" max="15837" width="19" style="308" customWidth="1"/>
    <col min="15838" max="15838" width="3.77734375" style="308" customWidth="1"/>
    <col min="15839" max="15839" width="19" style="308" customWidth="1"/>
    <col min="15840" max="16081" width="8.88671875" style="308"/>
    <col min="16082" max="16082" width="17.33203125" style="308" customWidth="1"/>
    <col min="16083" max="16083" width="20.88671875" style="308" customWidth="1"/>
    <col min="16084" max="16084" width="10.77734375" style="308" customWidth="1"/>
    <col min="16085" max="16085" width="19" style="308" customWidth="1"/>
    <col min="16086" max="16086" width="3.77734375" style="308" customWidth="1"/>
    <col min="16087" max="16087" width="19" style="308" customWidth="1"/>
    <col min="16088" max="16088" width="3.77734375" style="308" customWidth="1"/>
    <col min="16089" max="16089" width="19" style="308" customWidth="1"/>
    <col min="16090" max="16090" width="3.77734375" style="308" customWidth="1"/>
    <col min="16091" max="16091" width="19" style="308" customWidth="1"/>
    <col min="16092" max="16092" width="8.88671875" style="308"/>
    <col min="16093" max="16093" width="19" style="308" customWidth="1"/>
    <col min="16094" max="16094" width="3.77734375" style="308" customWidth="1"/>
    <col min="16095" max="16095" width="19" style="308" customWidth="1"/>
    <col min="16096" max="16384" width="8.88671875" style="308"/>
  </cols>
  <sheetData>
    <row r="1" spans="1:33" s="296" customFormat="1" ht="15.75" x14ac:dyDescent="0.25">
      <c r="A1" s="293" t="s">
        <v>0</v>
      </c>
      <c r="B1" s="294"/>
      <c r="C1" s="294"/>
      <c r="D1" s="295"/>
      <c r="E1" s="294"/>
      <c r="F1" s="294"/>
      <c r="G1" s="294"/>
      <c r="H1" s="295"/>
      <c r="I1" s="294"/>
    </row>
    <row r="2" spans="1:33" s="296" customFormat="1" ht="15.75" x14ac:dyDescent="0.25">
      <c r="A2" s="299" t="s">
        <v>137</v>
      </c>
      <c r="B2" s="297"/>
      <c r="C2" s="297"/>
      <c r="D2" s="298"/>
      <c r="E2" s="297"/>
      <c r="F2" s="297"/>
      <c r="G2" s="297"/>
      <c r="H2" s="298"/>
      <c r="I2" s="297"/>
    </row>
    <row r="3" spans="1:33" s="296" customFormat="1" ht="15.75" x14ac:dyDescent="0.25">
      <c r="A3" s="300" t="s">
        <v>1</v>
      </c>
      <c r="B3" s="297"/>
      <c r="C3" s="297"/>
      <c r="D3" s="298"/>
      <c r="E3" s="297"/>
      <c r="F3" s="297"/>
      <c r="G3" s="297"/>
      <c r="H3" s="298"/>
      <c r="I3" s="297"/>
    </row>
    <row r="4" spans="1:33" s="296" customFormat="1" ht="15.75" x14ac:dyDescent="0.25">
      <c r="A4" s="300"/>
      <c r="B4" s="301"/>
      <c r="C4" s="302"/>
      <c r="D4" s="303"/>
      <c r="E4" s="302"/>
      <c r="F4" s="302"/>
      <c r="G4" s="302"/>
      <c r="H4" s="303"/>
      <c r="I4" s="302"/>
    </row>
    <row r="5" spans="1:33" s="306" customFormat="1" ht="5.25" customHeight="1" x14ac:dyDescent="0.25">
      <c r="A5" s="304"/>
      <c r="B5" s="304"/>
      <c r="C5" s="305"/>
      <c r="E5" s="305"/>
      <c r="F5" s="305"/>
      <c r="G5" s="305"/>
      <c r="I5" s="305"/>
    </row>
    <row r="6" spans="1:33" ht="16.5" thickBot="1" x14ac:dyDescent="0.3">
      <c r="A6" s="307"/>
      <c r="B6" s="307"/>
      <c r="C6" s="419" t="s">
        <v>149</v>
      </c>
      <c r="D6" s="419"/>
      <c r="E6" s="419"/>
      <c r="F6" s="419"/>
      <c r="G6" s="419"/>
      <c r="H6" s="419"/>
      <c r="I6" s="419"/>
      <c r="K6" s="419" t="s">
        <v>150</v>
      </c>
      <c r="L6" s="419"/>
      <c r="M6" s="419"/>
      <c r="N6" s="419"/>
      <c r="O6" s="419"/>
      <c r="P6" s="419"/>
      <c r="Q6" s="419"/>
      <c r="S6" s="419" t="s">
        <v>151</v>
      </c>
      <c r="T6" s="419"/>
      <c r="U6" s="419"/>
      <c r="V6" s="419"/>
      <c r="W6" s="419"/>
      <c r="X6" s="419"/>
      <c r="Y6" s="419"/>
      <c r="AA6" s="419" t="s">
        <v>152</v>
      </c>
      <c r="AB6" s="419"/>
      <c r="AC6" s="419"/>
      <c r="AD6" s="419"/>
      <c r="AE6" s="419"/>
      <c r="AF6" s="419"/>
      <c r="AG6" s="419"/>
    </row>
    <row r="7" spans="1:33" s="312" customFormat="1" ht="47.25" x14ac:dyDescent="0.25">
      <c r="A7" s="298" t="s">
        <v>11</v>
      </c>
      <c r="B7" s="298"/>
      <c r="C7" s="309" t="s">
        <v>147</v>
      </c>
      <c r="D7" s="310"/>
      <c r="E7" s="309" t="s">
        <v>189</v>
      </c>
      <c r="F7" s="311"/>
      <c r="G7" s="309" t="s">
        <v>188</v>
      </c>
      <c r="H7" s="310"/>
      <c r="I7" s="309" t="s">
        <v>148</v>
      </c>
      <c r="K7" s="309" t="s">
        <v>147</v>
      </c>
      <c r="L7" s="310"/>
      <c r="M7" s="309" t="s">
        <v>189</v>
      </c>
      <c r="N7" s="311"/>
      <c r="O7" s="309" t="s">
        <v>188</v>
      </c>
      <c r="P7" s="310"/>
      <c r="Q7" s="309" t="s">
        <v>148</v>
      </c>
      <c r="S7" s="309" t="s">
        <v>147</v>
      </c>
      <c r="T7" s="310"/>
      <c r="U7" s="309" t="s">
        <v>189</v>
      </c>
      <c r="V7" s="311"/>
      <c r="W7" s="309" t="s">
        <v>188</v>
      </c>
      <c r="X7" s="310"/>
      <c r="Y7" s="309" t="s">
        <v>148</v>
      </c>
      <c r="AA7" s="309" t="s">
        <v>147</v>
      </c>
      <c r="AB7" s="310"/>
      <c r="AC7" s="309" t="s">
        <v>189</v>
      </c>
      <c r="AD7" s="311"/>
      <c r="AE7" s="309" t="s">
        <v>188</v>
      </c>
      <c r="AF7" s="310"/>
      <c r="AG7" s="309" t="s">
        <v>148</v>
      </c>
    </row>
    <row r="8" spans="1:33" s="312" customFormat="1" ht="4.1500000000000004" customHeight="1" x14ac:dyDescent="0.25">
      <c r="A8" s="298"/>
      <c r="B8" s="298"/>
      <c r="C8" s="311"/>
      <c r="D8" s="310"/>
      <c r="E8" s="311"/>
      <c r="F8" s="311"/>
      <c r="G8" s="311"/>
      <c r="H8" s="310"/>
      <c r="I8" s="311"/>
      <c r="K8" s="311"/>
      <c r="L8" s="310"/>
      <c r="M8" s="311"/>
      <c r="N8" s="311"/>
      <c r="O8" s="311"/>
      <c r="P8" s="310"/>
      <c r="Q8" s="311"/>
      <c r="S8" s="311"/>
      <c r="T8" s="310"/>
      <c r="U8" s="311"/>
      <c r="V8" s="311"/>
      <c r="W8" s="311"/>
      <c r="X8" s="310"/>
      <c r="Y8" s="311"/>
      <c r="AA8" s="311"/>
      <c r="AB8" s="310"/>
      <c r="AC8" s="311"/>
      <c r="AD8" s="311"/>
      <c r="AE8" s="311"/>
      <c r="AF8" s="310"/>
      <c r="AG8" s="311"/>
    </row>
    <row r="9" spans="1:33" s="312" customFormat="1" ht="15.75" x14ac:dyDescent="0.25">
      <c r="A9" s="313" t="s">
        <v>86</v>
      </c>
      <c r="B9" s="314"/>
      <c r="C9" s="315">
        <v>4106</v>
      </c>
      <c r="D9" s="316"/>
      <c r="E9" s="315">
        <v>14</v>
      </c>
      <c r="F9" s="315"/>
      <c r="G9" s="315">
        <v>0</v>
      </c>
      <c r="H9" s="315"/>
      <c r="I9" s="315">
        <f>C9+E9+G9</f>
        <v>4120</v>
      </c>
      <c r="K9" s="315">
        <v>5225</v>
      </c>
      <c r="L9" s="316"/>
      <c r="M9" s="315">
        <v>-303</v>
      </c>
      <c r="N9" s="315"/>
      <c r="O9" s="315">
        <v>0</v>
      </c>
      <c r="P9" s="315"/>
      <c r="Q9" s="315">
        <f>K9+M9+O9</f>
        <v>4922</v>
      </c>
      <c r="S9" s="315">
        <v>4771</v>
      </c>
      <c r="T9" s="316"/>
      <c r="U9" s="315">
        <v>-55</v>
      </c>
      <c r="V9" s="315"/>
      <c r="W9" s="315">
        <v>0</v>
      </c>
      <c r="X9" s="315"/>
      <c r="Y9" s="315">
        <f>S9+U9+W9</f>
        <v>4716</v>
      </c>
      <c r="AA9" s="315">
        <v>6046</v>
      </c>
      <c r="AB9" s="316"/>
      <c r="AC9" s="315">
        <v>-394</v>
      </c>
      <c r="AD9" s="315"/>
      <c r="AE9" s="315">
        <v>0</v>
      </c>
      <c r="AF9" s="315"/>
      <c r="AG9" s="315">
        <f>AA9+AC9+AE9</f>
        <v>5652</v>
      </c>
    </row>
    <row r="10" spans="1:33" s="312" customFormat="1" ht="4.1500000000000004" customHeight="1" x14ac:dyDescent="0.25">
      <c r="A10" s="313"/>
      <c r="B10" s="314"/>
      <c r="C10" s="315"/>
      <c r="D10" s="316"/>
      <c r="E10" s="315"/>
      <c r="F10" s="315"/>
      <c r="G10" s="315"/>
      <c r="H10" s="315"/>
      <c r="I10" s="315"/>
      <c r="K10" s="315"/>
      <c r="L10" s="316"/>
      <c r="M10" s="315"/>
      <c r="N10" s="315"/>
      <c r="O10" s="315"/>
      <c r="P10" s="315"/>
      <c r="Q10" s="315"/>
      <c r="S10" s="315"/>
      <c r="T10" s="316"/>
      <c r="U10" s="315"/>
      <c r="V10" s="315"/>
      <c r="W10" s="315"/>
      <c r="X10" s="315"/>
      <c r="Y10" s="315"/>
      <c r="AA10" s="315"/>
      <c r="AB10" s="316"/>
      <c r="AC10" s="315"/>
      <c r="AD10" s="315"/>
      <c r="AE10" s="315"/>
      <c r="AF10" s="315"/>
      <c r="AG10" s="315"/>
    </row>
    <row r="11" spans="1:33" s="312" customFormat="1" ht="15.75" x14ac:dyDescent="0.25">
      <c r="A11" s="313" t="s">
        <v>87</v>
      </c>
      <c r="B11" s="314"/>
      <c r="C11" s="317">
        <v>1489</v>
      </c>
      <c r="D11" s="318"/>
      <c r="E11" s="319">
        <v>60</v>
      </c>
      <c r="F11" s="319"/>
      <c r="G11" s="319">
        <v>0</v>
      </c>
      <c r="H11" s="318"/>
      <c r="I11" s="317">
        <f t="shared" ref="I11:I45" si="0">C11+E11+G11</f>
        <v>1549</v>
      </c>
      <c r="K11" s="317">
        <v>1637</v>
      </c>
      <c r="L11" s="318"/>
      <c r="M11" s="319">
        <v>147</v>
      </c>
      <c r="N11" s="319"/>
      <c r="O11" s="319">
        <v>0</v>
      </c>
      <c r="P11" s="318"/>
      <c r="Q11" s="317">
        <f t="shared" ref="Q11" si="1">K11+M11+O11</f>
        <v>1784</v>
      </c>
      <c r="S11" s="317">
        <v>1793</v>
      </c>
      <c r="T11" s="318"/>
      <c r="U11" s="319">
        <v>164</v>
      </c>
      <c r="V11" s="319"/>
      <c r="W11" s="319">
        <v>0</v>
      </c>
      <c r="X11" s="318"/>
      <c r="Y11" s="317">
        <f t="shared" ref="Y11" si="2">S11+U11+W11</f>
        <v>1957</v>
      </c>
      <c r="AA11" s="317">
        <v>2293</v>
      </c>
      <c r="AB11" s="318"/>
      <c r="AC11" s="319">
        <v>-301</v>
      </c>
      <c r="AD11" s="319"/>
      <c r="AE11" s="319">
        <v>0</v>
      </c>
      <c r="AF11" s="318"/>
      <c r="AG11" s="317">
        <f t="shared" ref="AG11" si="3">AA11+AC11+AE11</f>
        <v>1992</v>
      </c>
    </row>
    <row r="12" spans="1:33" s="312" customFormat="1" ht="3.6" customHeight="1" x14ac:dyDescent="0.25">
      <c r="A12" s="313"/>
      <c r="B12" s="314"/>
      <c r="C12" s="317"/>
      <c r="D12" s="318"/>
      <c r="E12" s="319"/>
      <c r="F12" s="319"/>
      <c r="G12" s="319"/>
      <c r="H12" s="318"/>
      <c r="I12" s="317"/>
      <c r="K12" s="317"/>
      <c r="L12" s="318"/>
      <c r="M12" s="319"/>
      <c r="N12" s="319"/>
      <c r="O12" s="319"/>
      <c r="P12" s="318"/>
      <c r="Q12" s="317"/>
      <c r="S12" s="317"/>
      <c r="T12" s="318"/>
      <c r="U12" s="319"/>
      <c r="V12" s="319"/>
      <c r="W12" s="319"/>
      <c r="X12" s="318"/>
      <c r="Y12" s="317"/>
      <c r="AA12" s="317"/>
      <c r="AB12" s="318"/>
      <c r="AC12" s="319"/>
      <c r="AD12" s="319"/>
      <c r="AE12" s="319"/>
      <c r="AF12" s="318"/>
      <c r="AG12" s="317"/>
    </row>
    <row r="13" spans="1:33" s="312" customFormat="1" ht="15.75" x14ac:dyDescent="0.25">
      <c r="A13" s="313" t="s">
        <v>111</v>
      </c>
      <c r="B13" s="314"/>
      <c r="C13" s="317">
        <v>3101</v>
      </c>
      <c r="D13" s="318"/>
      <c r="E13" s="319">
        <v>26</v>
      </c>
      <c r="F13" s="319"/>
      <c r="G13" s="319">
        <v>0</v>
      </c>
      <c r="H13" s="318"/>
      <c r="I13" s="317">
        <f>C13+E13+G13</f>
        <v>3127</v>
      </c>
      <c r="K13" s="317">
        <v>3410</v>
      </c>
      <c r="L13" s="318"/>
      <c r="M13" s="319">
        <v>4</v>
      </c>
      <c r="N13" s="319"/>
      <c r="O13" s="319">
        <v>0</v>
      </c>
      <c r="P13" s="318"/>
      <c r="Q13" s="317">
        <f t="shared" ref="Q13" si="4">K13+M13+O13</f>
        <v>3414</v>
      </c>
      <c r="S13" s="317">
        <v>3353</v>
      </c>
      <c r="T13" s="318"/>
      <c r="U13" s="319">
        <v>10</v>
      </c>
      <c r="V13" s="319"/>
      <c r="W13" s="319">
        <v>0</v>
      </c>
      <c r="X13" s="318"/>
      <c r="Y13" s="317">
        <f t="shared" ref="Y13" si="5">S13+U13+W13</f>
        <v>3363</v>
      </c>
      <c r="AA13" s="317">
        <v>4351</v>
      </c>
      <c r="AB13" s="318"/>
      <c r="AC13" s="319">
        <v>-592</v>
      </c>
      <c r="AD13" s="319"/>
      <c r="AE13" s="319">
        <v>0</v>
      </c>
      <c r="AF13" s="318"/>
      <c r="AG13" s="317">
        <f t="shared" ref="AG13" si="6">AA13+AC13+AE13</f>
        <v>3759</v>
      </c>
    </row>
    <row r="14" spans="1:33" s="312" customFormat="1" ht="3" customHeight="1" x14ac:dyDescent="0.25">
      <c r="A14" s="313"/>
      <c r="B14" s="314"/>
      <c r="C14" s="317"/>
      <c r="D14" s="318"/>
      <c r="E14" s="319"/>
      <c r="F14" s="319"/>
      <c r="G14" s="319"/>
      <c r="H14" s="318"/>
      <c r="I14" s="317"/>
      <c r="K14" s="317"/>
      <c r="L14" s="318"/>
      <c r="M14" s="319"/>
      <c r="N14" s="319"/>
      <c r="O14" s="319"/>
      <c r="P14" s="318"/>
      <c r="Q14" s="317"/>
      <c r="S14" s="317"/>
      <c r="T14" s="318"/>
      <c r="U14" s="319"/>
      <c r="V14" s="319"/>
      <c r="W14" s="319"/>
      <c r="X14" s="318"/>
      <c r="Y14" s="317"/>
      <c r="AA14" s="317"/>
      <c r="AB14" s="318"/>
      <c r="AC14" s="319"/>
      <c r="AD14" s="319"/>
      <c r="AE14" s="319"/>
      <c r="AF14" s="318"/>
      <c r="AG14" s="317"/>
    </row>
    <row r="15" spans="1:33" ht="15.75" x14ac:dyDescent="0.25">
      <c r="A15" s="313" t="s">
        <v>140</v>
      </c>
      <c r="B15" s="320"/>
      <c r="C15" s="319">
        <v>2361</v>
      </c>
      <c r="D15" s="321"/>
      <c r="E15" s="319">
        <v>55</v>
      </c>
      <c r="F15" s="319"/>
      <c r="G15" s="319">
        <v>0</v>
      </c>
      <c r="H15" s="321"/>
      <c r="I15" s="319">
        <f>C15+E15+G15</f>
        <v>2416</v>
      </c>
      <c r="K15" s="319">
        <v>2413</v>
      </c>
      <c r="L15" s="321"/>
      <c r="M15" s="319">
        <v>30</v>
      </c>
      <c r="N15" s="319"/>
      <c r="O15" s="319">
        <v>0</v>
      </c>
      <c r="P15" s="321"/>
      <c r="Q15" s="319">
        <f t="shared" ref="Q15" si="7">K15+M15+O15</f>
        <v>2443</v>
      </c>
      <c r="S15" s="319">
        <v>2252</v>
      </c>
      <c r="T15" s="321"/>
      <c r="U15" s="319">
        <v>53</v>
      </c>
      <c r="V15" s="319"/>
      <c r="W15" s="319">
        <v>0</v>
      </c>
      <c r="X15" s="321"/>
      <c r="Y15" s="319">
        <f t="shared" ref="Y15" si="8">S15+U15+W15</f>
        <v>2305</v>
      </c>
      <c r="AA15" s="319">
        <v>2447</v>
      </c>
      <c r="AB15" s="321"/>
      <c r="AC15" s="319">
        <v>-6</v>
      </c>
      <c r="AD15" s="319"/>
      <c r="AE15" s="319">
        <v>0</v>
      </c>
      <c r="AF15" s="321"/>
      <c r="AG15" s="319">
        <f t="shared" ref="AG15" si="9">AA15+AC15+AE15</f>
        <v>2441</v>
      </c>
    </row>
    <row r="16" spans="1:33" ht="6" customHeight="1" x14ac:dyDescent="0.25">
      <c r="A16" s="313"/>
      <c r="B16" s="320"/>
      <c r="C16" s="322"/>
      <c r="D16" s="323"/>
      <c r="E16" s="322"/>
      <c r="F16" s="322"/>
      <c r="G16" s="322"/>
      <c r="H16" s="323"/>
      <c r="I16" s="322"/>
      <c r="K16" s="322"/>
      <c r="L16" s="323"/>
      <c r="M16" s="322"/>
      <c r="N16" s="322"/>
      <c r="O16" s="322"/>
      <c r="P16" s="323"/>
      <c r="Q16" s="322"/>
      <c r="S16" s="322"/>
      <c r="T16" s="323"/>
      <c r="U16" s="322"/>
      <c r="V16" s="322"/>
      <c r="W16" s="322"/>
      <c r="X16" s="323"/>
      <c r="Y16" s="322"/>
      <c r="AA16" s="322"/>
      <c r="AB16" s="323"/>
      <c r="AC16" s="322"/>
      <c r="AD16" s="322"/>
      <c r="AE16" s="322"/>
      <c r="AF16" s="323"/>
      <c r="AG16" s="322"/>
    </row>
    <row r="17" spans="1:33" ht="15.75" x14ac:dyDescent="0.25">
      <c r="A17" s="324" t="s">
        <v>2</v>
      </c>
      <c r="B17" s="320"/>
      <c r="C17" s="325">
        <f>SUM(C9:C15)</f>
        <v>11057</v>
      </c>
      <c r="D17" s="326"/>
      <c r="E17" s="325">
        <f>SUM(E9:E15)</f>
        <v>155</v>
      </c>
      <c r="F17" s="327"/>
      <c r="G17" s="325">
        <f>SUM(G9:G15)</f>
        <v>0</v>
      </c>
      <c r="H17" s="326"/>
      <c r="I17" s="325">
        <f t="shared" si="0"/>
        <v>11212</v>
      </c>
      <c r="K17" s="325">
        <f>SUM(K9:K15)</f>
        <v>12685</v>
      </c>
      <c r="L17" s="326"/>
      <c r="M17" s="325">
        <f>SUM(M9:M15)</f>
        <v>-122</v>
      </c>
      <c r="N17" s="327"/>
      <c r="O17" s="325">
        <f>SUM(O9:O15)</f>
        <v>0</v>
      </c>
      <c r="P17" s="326"/>
      <c r="Q17" s="325">
        <f t="shared" ref="Q17" si="10">K17+M17+O17</f>
        <v>12563</v>
      </c>
      <c r="S17" s="325">
        <f>SUM(S9:S15)</f>
        <v>12169</v>
      </c>
      <c r="T17" s="326"/>
      <c r="U17" s="325">
        <f>SUM(U9:U15)</f>
        <v>172</v>
      </c>
      <c r="V17" s="327"/>
      <c r="W17" s="325">
        <f>SUM(W9:W15)</f>
        <v>0</v>
      </c>
      <c r="X17" s="326"/>
      <c r="Y17" s="325">
        <f t="shared" ref="Y17" si="11">S17+U17+W17</f>
        <v>12341</v>
      </c>
      <c r="AA17" s="325">
        <f>SUM(AA9:AA15)</f>
        <v>15137</v>
      </c>
      <c r="AB17" s="326"/>
      <c r="AC17" s="325">
        <f>SUM(AC9:AC15)</f>
        <v>-1293</v>
      </c>
      <c r="AD17" s="327"/>
      <c r="AE17" s="325">
        <f>SUM(AE9:AE15)</f>
        <v>0</v>
      </c>
      <c r="AF17" s="326"/>
      <c r="AG17" s="325">
        <f t="shared" ref="AG17" si="12">AA17+AC17+AE17</f>
        <v>13844</v>
      </c>
    </row>
    <row r="18" spans="1:33" ht="5.0999999999999996" customHeight="1" x14ac:dyDescent="0.25">
      <c r="A18" s="324"/>
      <c r="B18" s="320"/>
      <c r="C18" s="327"/>
      <c r="D18" s="328"/>
      <c r="E18" s="327"/>
      <c r="F18" s="327"/>
      <c r="G18" s="327"/>
      <c r="H18" s="328"/>
      <c r="I18" s="327"/>
      <c r="K18" s="327"/>
      <c r="L18" s="328"/>
      <c r="M18" s="327"/>
      <c r="N18" s="327"/>
      <c r="O18" s="327"/>
      <c r="P18" s="328"/>
      <c r="Q18" s="327"/>
      <c r="S18" s="327"/>
      <c r="T18" s="328"/>
      <c r="U18" s="327"/>
      <c r="V18" s="327"/>
      <c r="W18" s="327"/>
      <c r="X18" s="328"/>
      <c r="Y18" s="327"/>
      <c r="AA18" s="327"/>
      <c r="AB18" s="328"/>
      <c r="AC18" s="327"/>
      <c r="AD18" s="327"/>
      <c r="AE18" s="327"/>
      <c r="AF18" s="328"/>
      <c r="AG18" s="327"/>
    </row>
    <row r="19" spans="1:33" ht="15.75" x14ac:dyDescent="0.25">
      <c r="A19" s="313" t="s">
        <v>86</v>
      </c>
      <c r="B19" s="314"/>
      <c r="C19" s="327">
        <v>436</v>
      </c>
      <c r="D19" s="329"/>
      <c r="E19" s="327">
        <v>3</v>
      </c>
      <c r="F19" s="327"/>
      <c r="G19" s="327">
        <v>0</v>
      </c>
      <c r="H19" s="329"/>
      <c r="I19" s="327">
        <f t="shared" si="0"/>
        <v>439</v>
      </c>
      <c r="K19" s="327">
        <v>550</v>
      </c>
      <c r="L19" s="329"/>
      <c r="M19" s="327">
        <v>17</v>
      </c>
      <c r="N19" s="327"/>
      <c r="O19" s="327">
        <v>0</v>
      </c>
      <c r="P19" s="329"/>
      <c r="Q19" s="327">
        <f t="shared" ref="Q19" si="13">K19+M19+O19</f>
        <v>567</v>
      </c>
      <c r="S19" s="327">
        <v>517</v>
      </c>
      <c r="T19" s="329"/>
      <c r="U19" s="327">
        <v>-4</v>
      </c>
      <c r="V19" s="327"/>
      <c r="W19" s="327">
        <v>0</v>
      </c>
      <c r="X19" s="329"/>
      <c r="Y19" s="327">
        <f t="shared" ref="Y19" si="14">S19+U19+W19</f>
        <v>513</v>
      </c>
      <c r="AA19" s="327">
        <v>661</v>
      </c>
      <c r="AB19" s="329"/>
      <c r="AC19" s="327">
        <v>-4</v>
      </c>
      <c r="AD19" s="327"/>
      <c r="AE19" s="327">
        <v>0</v>
      </c>
      <c r="AF19" s="329"/>
      <c r="AG19" s="327">
        <f t="shared" ref="AG19" si="15">AA19+AC19+AE19</f>
        <v>657</v>
      </c>
    </row>
    <row r="20" spans="1:33" ht="3" customHeight="1" x14ac:dyDescent="0.25">
      <c r="A20" s="313"/>
      <c r="B20" s="314"/>
      <c r="C20" s="327"/>
      <c r="D20" s="329"/>
      <c r="E20" s="327"/>
      <c r="F20" s="327"/>
      <c r="G20" s="327"/>
      <c r="H20" s="329"/>
      <c r="I20" s="327"/>
      <c r="K20" s="327"/>
      <c r="L20" s="329"/>
      <c r="M20" s="327"/>
      <c r="N20" s="327"/>
      <c r="O20" s="327"/>
      <c r="P20" s="329"/>
      <c r="Q20" s="327"/>
      <c r="S20" s="327"/>
      <c r="T20" s="329"/>
      <c r="U20" s="327"/>
      <c r="V20" s="327"/>
      <c r="W20" s="327"/>
      <c r="X20" s="329"/>
      <c r="Y20" s="327"/>
      <c r="AA20" s="327"/>
      <c r="AB20" s="329"/>
      <c r="AC20" s="327"/>
      <c r="AD20" s="327"/>
      <c r="AE20" s="327"/>
      <c r="AF20" s="329"/>
      <c r="AG20" s="327"/>
    </row>
    <row r="21" spans="1:33" ht="15.75" x14ac:dyDescent="0.25">
      <c r="A21" s="313" t="s">
        <v>87</v>
      </c>
      <c r="B21" s="314"/>
      <c r="C21" s="327">
        <v>219</v>
      </c>
      <c r="D21" s="329"/>
      <c r="E21" s="327">
        <v>15</v>
      </c>
      <c r="F21" s="327"/>
      <c r="G21" s="327">
        <v>0</v>
      </c>
      <c r="H21" s="329"/>
      <c r="I21" s="327">
        <f t="shared" si="0"/>
        <v>234</v>
      </c>
      <c r="K21" s="327">
        <v>268</v>
      </c>
      <c r="L21" s="329"/>
      <c r="M21" s="327">
        <v>-15</v>
      </c>
      <c r="N21" s="327"/>
      <c r="O21" s="327">
        <v>0</v>
      </c>
      <c r="P21" s="329"/>
      <c r="Q21" s="327">
        <f t="shared" ref="Q21" si="16">K21+M21+O21</f>
        <v>253</v>
      </c>
      <c r="S21" s="327">
        <v>270</v>
      </c>
      <c r="T21" s="329"/>
      <c r="U21" s="327">
        <v>28</v>
      </c>
      <c r="V21" s="327"/>
      <c r="W21" s="327">
        <v>0</v>
      </c>
      <c r="X21" s="329"/>
      <c r="Y21" s="327">
        <f t="shared" ref="Y21" si="17">S21+U21+W21</f>
        <v>298</v>
      </c>
      <c r="AA21" s="327">
        <v>296</v>
      </c>
      <c r="AB21" s="329"/>
      <c r="AC21" s="327">
        <v>-47</v>
      </c>
      <c r="AD21" s="327"/>
      <c r="AE21" s="327">
        <v>0</v>
      </c>
      <c r="AF21" s="329"/>
      <c r="AG21" s="327">
        <f t="shared" ref="AG21" si="18">AA21+AC21+AE21</f>
        <v>249</v>
      </c>
    </row>
    <row r="22" spans="1:33" ht="3" customHeight="1" x14ac:dyDescent="0.25">
      <c r="A22" s="313"/>
      <c r="B22" s="314"/>
      <c r="C22" s="327"/>
      <c r="D22" s="329"/>
      <c r="E22" s="327"/>
      <c r="F22" s="327"/>
      <c r="G22" s="327"/>
      <c r="H22" s="329"/>
      <c r="I22" s="327"/>
      <c r="K22" s="327"/>
      <c r="L22" s="329"/>
      <c r="M22" s="327"/>
      <c r="N22" s="327"/>
      <c r="O22" s="327"/>
      <c r="P22" s="329"/>
      <c r="Q22" s="327"/>
      <c r="S22" s="327"/>
      <c r="T22" s="329"/>
      <c r="U22" s="327"/>
      <c r="V22" s="327"/>
      <c r="W22" s="327"/>
      <c r="X22" s="329"/>
      <c r="Y22" s="327"/>
      <c r="AA22" s="327"/>
      <c r="AB22" s="329"/>
      <c r="AC22" s="327"/>
      <c r="AD22" s="327"/>
      <c r="AE22" s="327"/>
      <c r="AF22" s="329"/>
      <c r="AG22" s="327"/>
    </row>
    <row r="23" spans="1:33" ht="15.75" x14ac:dyDescent="0.25">
      <c r="A23" s="313" t="s">
        <v>111</v>
      </c>
      <c r="B23" s="314"/>
      <c r="C23" s="327">
        <v>108</v>
      </c>
      <c r="D23" s="329"/>
      <c r="E23" s="327">
        <v>20</v>
      </c>
      <c r="F23" s="327"/>
      <c r="G23" s="327">
        <v>0</v>
      </c>
      <c r="H23" s="329"/>
      <c r="I23" s="327">
        <f t="shared" si="0"/>
        <v>128</v>
      </c>
      <c r="K23" s="327">
        <v>254</v>
      </c>
      <c r="L23" s="329"/>
      <c r="M23" s="327">
        <v>17</v>
      </c>
      <c r="N23" s="327"/>
      <c r="O23" s="327">
        <v>0</v>
      </c>
      <c r="P23" s="329"/>
      <c r="Q23" s="327">
        <f t="shared" ref="Q23" si="19">K23+M23+O23</f>
        <v>271</v>
      </c>
      <c r="S23" s="327">
        <v>244</v>
      </c>
      <c r="T23" s="329"/>
      <c r="U23" s="327">
        <v>13</v>
      </c>
      <c r="V23" s="327"/>
      <c r="W23" s="327">
        <v>0</v>
      </c>
      <c r="X23" s="329"/>
      <c r="Y23" s="327">
        <f t="shared" ref="Y23" si="20">S23+U23+W23</f>
        <v>257</v>
      </c>
      <c r="AA23" s="327">
        <v>299</v>
      </c>
      <c r="AB23" s="329"/>
      <c r="AC23" s="327">
        <v>-53</v>
      </c>
      <c r="AD23" s="327"/>
      <c r="AE23" s="327">
        <v>0</v>
      </c>
      <c r="AF23" s="329"/>
      <c r="AG23" s="327">
        <f t="shared" ref="AG23" si="21">AA23+AC23+AE23</f>
        <v>246</v>
      </c>
    </row>
    <row r="24" spans="1:33" ht="3" customHeight="1" x14ac:dyDescent="0.25">
      <c r="A24" s="313"/>
      <c r="B24" s="314"/>
      <c r="C24" s="327"/>
      <c r="D24" s="329"/>
      <c r="E24" s="327"/>
      <c r="F24" s="327"/>
      <c r="G24" s="327"/>
      <c r="H24" s="329"/>
      <c r="I24" s="327"/>
      <c r="K24" s="327"/>
      <c r="L24" s="329"/>
      <c r="M24" s="327"/>
      <c r="N24" s="327"/>
      <c r="O24" s="327"/>
      <c r="P24" s="329"/>
      <c r="Q24" s="327"/>
      <c r="S24" s="327"/>
      <c r="T24" s="329"/>
      <c r="U24" s="327"/>
      <c r="V24" s="327"/>
      <c r="W24" s="327"/>
      <c r="X24" s="329"/>
      <c r="Y24" s="327"/>
      <c r="AA24" s="327"/>
      <c r="AB24" s="329"/>
      <c r="AC24" s="327"/>
      <c r="AD24" s="327"/>
      <c r="AE24" s="327"/>
      <c r="AF24" s="329"/>
      <c r="AG24" s="327"/>
    </row>
    <row r="25" spans="1:33" ht="15.75" x14ac:dyDescent="0.25">
      <c r="A25" s="313" t="s">
        <v>140</v>
      </c>
      <c r="B25" s="314"/>
      <c r="C25" s="327">
        <v>288</v>
      </c>
      <c r="D25" s="329"/>
      <c r="E25" s="327">
        <v>2</v>
      </c>
      <c r="F25" s="327"/>
      <c r="G25" s="327">
        <v>0</v>
      </c>
      <c r="H25" s="329"/>
      <c r="I25" s="327">
        <f t="shared" si="0"/>
        <v>290</v>
      </c>
      <c r="K25" s="327">
        <v>256</v>
      </c>
      <c r="L25" s="329"/>
      <c r="M25" s="327">
        <v>0</v>
      </c>
      <c r="N25" s="327"/>
      <c r="O25" s="327">
        <v>0</v>
      </c>
      <c r="P25" s="329"/>
      <c r="Q25" s="327">
        <f t="shared" ref="Q25" si="22">K25+M25+O25</f>
        <v>256</v>
      </c>
      <c r="S25" s="327">
        <v>218</v>
      </c>
      <c r="T25" s="329"/>
      <c r="U25" s="327">
        <v>1</v>
      </c>
      <c r="V25" s="327"/>
      <c r="W25" s="327">
        <v>0</v>
      </c>
      <c r="X25" s="329"/>
      <c r="Y25" s="327">
        <f t="shared" ref="Y25" si="23">S25+U25+W25</f>
        <v>219</v>
      </c>
      <c r="AA25" s="327">
        <v>231</v>
      </c>
      <c r="AB25" s="329"/>
      <c r="AC25" s="327">
        <v>-16</v>
      </c>
      <c r="AD25" s="327"/>
      <c r="AE25" s="327">
        <v>0</v>
      </c>
      <c r="AF25" s="329"/>
      <c r="AG25" s="327">
        <f t="shared" ref="AG25" si="24">AA25+AC25+AE25</f>
        <v>215</v>
      </c>
    </row>
    <row r="26" spans="1:33" s="312" customFormat="1" ht="7.15" customHeight="1" x14ac:dyDescent="0.25">
      <c r="A26" s="330"/>
      <c r="B26" s="320"/>
      <c r="C26" s="327"/>
      <c r="D26" s="329"/>
      <c r="E26" s="327"/>
      <c r="F26" s="327"/>
      <c r="G26" s="327"/>
      <c r="H26" s="329"/>
      <c r="I26" s="327"/>
      <c r="K26" s="327"/>
      <c r="L26" s="329"/>
      <c r="M26" s="327"/>
      <c r="N26" s="327"/>
      <c r="O26" s="327"/>
      <c r="P26" s="329"/>
      <c r="Q26" s="327"/>
      <c r="S26" s="327"/>
      <c r="T26" s="329"/>
      <c r="U26" s="327"/>
      <c r="V26" s="327"/>
      <c r="W26" s="327"/>
      <c r="X26" s="329"/>
      <c r="Y26" s="327"/>
      <c r="AA26" s="327"/>
      <c r="AB26" s="329"/>
      <c r="AC26" s="327"/>
      <c r="AD26" s="327"/>
      <c r="AE26" s="327"/>
      <c r="AF26" s="329"/>
      <c r="AG26" s="327"/>
    </row>
    <row r="27" spans="1:33" s="312" customFormat="1" ht="15.75" x14ac:dyDescent="0.25">
      <c r="A27" s="324" t="s">
        <v>127</v>
      </c>
      <c r="B27" s="320"/>
      <c r="C27" s="325">
        <f>SUM(C19:C25)</f>
        <v>1051</v>
      </c>
      <c r="D27" s="329"/>
      <c r="E27" s="325">
        <f>SUM(E19:E25)</f>
        <v>40</v>
      </c>
      <c r="F27" s="327"/>
      <c r="G27" s="325">
        <f>SUM(G19:G25)</f>
        <v>0</v>
      </c>
      <c r="H27" s="329"/>
      <c r="I27" s="325">
        <f t="shared" si="0"/>
        <v>1091</v>
      </c>
      <c r="K27" s="325">
        <f>SUM(K19:K25)</f>
        <v>1328</v>
      </c>
      <c r="L27" s="329"/>
      <c r="M27" s="325">
        <f>SUM(M19:M25)</f>
        <v>19</v>
      </c>
      <c r="N27" s="327"/>
      <c r="O27" s="325">
        <f>SUM(O19:O25)</f>
        <v>0</v>
      </c>
      <c r="P27" s="329"/>
      <c r="Q27" s="325">
        <f t="shared" ref="Q27" si="25">K27+M27+O27</f>
        <v>1347</v>
      </c>
      <c r="S27" s="325">
        <f>SUM(S19:S25)</f>
        <v>1249</v>
      </c>
      <c r="T27" s="329"/>
      <c r="U27" s="325">
        <f>SUM(U19:U25)</f>
        <v>38</v>
      </c>
      <c r="V27" s="327"/>
      <c r="W27" s="325">
        <f>SUM(W19:W25)</f>
        <v>0</v>
      </c>
      <c r="X27" s="329"/>
      <c r="Y27" s="325">
        <f t="shared" ref="Y27" si="26">S27+U27+W27</f>
        <v>1287</v>
      </c>
      <c r="AA27" s="325">
        <f>SUM(AA19:AA25)</f>
        <v>1487</v>
      </c>
      <c r="AB27" s="329"/>
      <c r="AC27" s="325">
        <f>SUM(AC19:AC25)</f>
        <v>-120</v>
      </c>
      <c r="AD27" s="327"/>
      <c r="AE27" s="325">
        <f>SUM(AE19:AE25)</f>
        <v>0</v>
      </c>
      <c r="AF27" s="329"/>
      <c r="AG27" s="325">
        <f t="shared" ref="AG27" si="27">AA27+AC27+AE27</f>
        <v>1367</v>
      </c>
    </row>
    <row r="28" spans="1:33" s="312" customFormat="1" ht="6" customHeight="1" x14ac:dyDescent="0.25">
      <c r="A28" s="324"/>
      <c r="B28" s="320"/>
      <c r="C28" s="327"/>
      <c r="D28" s="329"/>
      <c r="E28" s="327"/>
      <c r="F28" s="327"/>
      <c r="G28" s="327"/>
      <c r="H28" s="329"/>
      <c r="I28" s="327"/>
      <c r="K28" s="327"/>
      <c r="L28" s="329"/>
      <c r="M28" s="327"/>
      <c r="N28" s="327"/>
      <c r="O28" s="327"/>
      <c r="P28" s="329"/>
      <c r="Q28" s="327"/>
      <c r="S28" s="327"/>
      <c r="T28" s="329"/>
      <c r="U28" s="327"/>
      <c r="V28" s="327"/>
      <c r="W28" s="327"/>
      <c r="X28" s="329"/>
      <c r="Y28" s="327"/>
      <c r="AA28" s="327"/>
      <c r="AB28" s="329"/>
      <c r="AC28" s="327"/>
      <c r="AD28" s="327"/>
      <c r="AE28" s="327"/>
      <c r="AF28" s="329"/>
      <c r="AG28" s="327"/>
    </row>
    <row r="29" spans="1:33" s="312" customFormat="1" ht="15.75" x14ac:dyDescent="0.25">
      <c r="A29" s="330" t="s">
        <v>128</v>
      </c>
      <c r="B29" s="320"/>
      <c r="C29" s="327">
        <v>98</v>
      </c>
      <c r="D29" s="329"/>
      <c r="E29" s="327">
        <v>0</v>
      </c>
      <c r="F29" s="327"/>
      <c r="G29" s="327">
        <v>213</v>
      </c>
      <c r="H29" s="329"/>
      <c r="I29" s="327">
        <f t="shared" si="0"/>
        <v>311</v>
      </c>
      <c r="K29" s="327">
        <v>157</v>
      </c>
      <c r="L29" s="329"/>
      <c r="M29" s="327">
        <v>0</v>
      </c>
      <c r="N29" s="327"/>
      <c r="O29" s="327">
        <v>212</v>
      </c>
      <c r="P29" s="329"/>
      <c r="Q29" s="327">
        <f t="shared" ref="Q29" si="28">K29+M29+O29</f>
        <v>369</v>
      </c>
      <c r="S29" s="327">
        <v>179</v>
      </c>
      <c r="T29" s="329"/>
      <c r="U29" s="327">
        <v>0</v>
      </c>
      <c r="V29" s="327"/>
      <c r="W29" s="327">
        <v>211</v>
      </c>
      <c r="X29" s="329"/>
      <c r="Y29" s="327">
        <f t="shared" ref="Y29" si="29">S29+U29+W29</f>
        <v>390</v>
      </c>
      <c r="AA29" s="327">
        <v>372</v>
      </c>
      <c r="AB29" s="329"/>
      <c r="AC29" s="327">
        <v>0</v>
      </c>
      <c r="AD29" s="327"/>
      <c r="AE29" s="327">
        <v>210</v>
      </c>
      <c r="AF29" s="329"/>
      <c r="AG29" s="327">
        <f t="shared" ref="AG29" si="30">AA29+AC29+AE29</f>
        <v>582</v>
      </c>
    </row>
    <row r="30" spans="1:33" ht="5.0999999999999996" customHeight="1" x14ac:dyDescent="0.25">
      <c r="A30" s="330"/>
      <c r="B30" s="314"/>
      <c r="C30" s="327"/>
      <c r="D30" s="329"/>
      <c r="E30" s="327">
        <v>0</v>
      </c>
      <c r="F30" s="327"/>
      <c r="G30" s="327"/>
      <c r="H30" s="329"/>
      <c r="I30" s="327"/>
      <c r="K30" s="327"/>
      <c r="L30" s="329"/>
      <c r="M30" s="327">
        <v>0</v>
      </c>
      <c r="N30" s="327"/>
      <c r="O30" s="327"/>
      <c r="P30" s="329"/>
      <c r="Q30" s="327"/>
      <c r="S30" s="327"/>
      <c r="T30" s="329"/>
      <c r="U30" s="327"/>
      <c r="V30" s="327"/>
      <c r="W30" s="327"/>
      <c r="X30" s="329"/>
      <c r="Y30" s="327"/>
      <c r="AA30" s="327"/>
      <c r="AB30" s="329"/>
      <c r="AC30" s="327"/>
      <c r="AD30" s="327"/>
      <c r="AE30" s="327"/>
      <c r="AF30" s="329"/>
      <c r="AG30" s="327"/>
    </row>
    <row r="31" spans="1:33" ht="15.75" x14ac:dyDescent="0.25">
      <c r="A31" s="324" t="s">
        <v>129</v>
      </c>
      <c r="B31" s="320"/>
      <c r="C31" s="331">
        <f>SUM(C27:C29)</f>
        <v>1149</v>
      </c>
      <c r="D31" s="332"/>
      <c r="E31" s="331">
        <f>SUM(E27:E29)</f>
        <v>40</v>
      </c>
      <c r="F31" s="333"/>
      <c r="G31" s="331">
        <f>SUM(G27:G29)</f>
        <v>213</v>
      </c>
      <c r="H31" s="332"/>
      <c r="I31" s="331">
        <f t="shared" si="0"/>
        <v>1402</v>
      </c>
      <c r="K31" s="331">
        <f>SUM(K27:K29)</f>
        <v>1485</v>
      </c>
      <c r="L31" s="332"/>
      <c r="M31" s="331">
        <f>SUM(M27:M29)</f>
        <v>19</v>
      </c>
      <c r="N31" s="333"/>
      <c r="O31" s="331">
        <f>SUM(O27:O29)</f>
        <v>212</v>
      </c>
      <c r="P31" s="332"/>
      <c r="Q31" s="331">
        <f t="shared" ref="Q31" si="31">K31+M31+O31</f>
        <v>1716</v>
      </c>
      <c r="S31" s="331">
        <f>SUM(S27:S29)</f>
        <v>1428</v>
      </c>
      <c r="T31" s="332"/>
      <c r="U31" s="331">
        <f>SUM(U27:U29)</f>
        <v>38</v>
      </c>
      <c r="V31" s="333"/>
      <c r="W31" s="331">
        <f>SUM(W27:W29)</f>
        <v>211</v>
      </c>
      <c r="X31" s="332"/>
      <c r="Y31" s="331">
        <f t="shared" ref="Y31" si="32">S31+U31+W31</f>
        <v>1677</v>
      </c>
      <c r="AA31" s="331">
        <f>SUM(AA27:AA29)</f>
        <v>1859</v>
      </c>
      <c r="AB31" s="332"/>
      <c r="AC31" s="331">
        <f>SUM(AC27:AC29)</f>
        <v>-120</v>
      </c>
      <c r="AD31" s="333"/>
      <c r="AE31" s="331">
        <f>SUM(AE27:AE29)</f>
        <v>210</v>
      </c>
      <c r="AF31" s="332"/>
      <c r="AG31" s="331">
        <f t="shared" ref="AG31" si="33">AA31+AC31+AE31</f>
        <v>1949</v>
      </c>
    </row>
    <row r="32" spans="1:33" ht="5.0999999999999996" customHeight="1" x14ac:dyDescent="0.25">
      <c r="A32" s="330"/>
      <c r="B32" s="320"/>
      <c r="C32" s="333"/>
      <c r="D32" s="332"/>
      <c r="E32" s="333"/>
      <c r="F32" s="333"/>
      <c r="G32" s="333"/>
      <c r="H32" s="332"/>
      <c r="I32" s="333"/>
      <c r="K32" s="333"/>
      <c r="L32" s="332"/>
      <c r="M32" s="333"/>
      <c r="N32" s="333"/>
      <c r="O32" s="333"/>
      <c r="P32" s="332"/>
      <c r="Q32" s="333"/>
      <c r="S32" s="333"/>
      <c r="T32" s="332"/>
      <c r="U32" s="333"/>
      <c r="V32" s="333"/>
      <c r="W32" s="333"/>
      <c r="X32" s="332"/>
      <c r="Y32" s="333"/>
      <c r="AA32" s="333"/>
      <c r="AB32" s="332"/>
      <c r="AC32" s="333"/>
      <c r="AD32" s="333"/>
      <c r="AE32" s="333"/>
      <c r="AF32" s="332"/>
      <c r="AG32" s="333"/>
    </row>
    <row r="33" spans="1:33" ht="15.75" x14ac:dyDescent="0.25">
      <c r="A33" s="313" t="s">
        <v>3</v>
      </c>
      <c r="B33" s="320"/>
      <c r="C33" s="327">
        <v>-155</v>
      </c>
      <c r="D33" s="334"/>
      <c r="E33" s="327">
        <v>0</v>
      </c>
      <c r="F33" s="327"/>
      <c r="G33" s="327">
        <v>0</v>
      </c>
      <c r="H33" s="334"/>
      <c r="I33" s="327">
        <f t="shared" si="0"/>
        <v>-155</v>
      </c>
      <c r="K33" s="327">
        <v>-160</v>
      </c>
      <c r="L33" s="334"/>
      <c r="M33" s="327">
        <v>0</v>
      </c>
      <c r="N33" s="327"/>
      <c r="O33" s="327">
        <v>0</v>
      </c>
      <c r="P33" s="334"/>
      <c r="Q33" s="327">
        <f t="shared" ref="Q33" si="34">K33+M33+O33</f>
        <v>-160</v>
      </c>
      <c r="S33" s="327">
        <v>-162</v>
      </c>
      <c r="T33" s="334"/>
      <c r="U33" s="327">
        <v>0</v>
      </c>
      <c r="V33" s="327"/>
      <c r="W33" s="327">
        <v>0</v>
      </c>
      <c r="X33" s="334"/>
      <c r="Y33" s="327">
        <f t="shared" ref="Y33" si="35">S33+U33+W33</f>
        <v>-162</v>
      </c>
      <c r="AA33" s="327">
        <v>-174</v>
      </c>
      <c r="AB33" s="334"/>
      <c r="AC33" s="327">
        <v>0</v>
      </c>
      <c r="AD33" s="327"/>
      <c r="AE33" s="327">
        <v>0</v>
      </c>
      <c r="AF33" s="334"/>
      <c r="AG33" s="327">
        <f t="shared" ref="AG33" si="36">AA33+AC33+AE33</f>
        <v>-174</v>
      </c>
    </row>
    <row r="34" spans="1:33" ht="5.0999999999999996" customHeight="1" x14ac:dyDescent="0.25">
      <c r="A34" s="313"/>
      <c r="B34" s="320"/>
      <c r="C34" s="327"/>
      <c r="D34" s="334"/>
      <c r="E34" s="327"/>
      <c r="F34" s="327"/>
      <c r="G34" s="327"/>
      <c r="H34" s="334"/>
      <c r="I34" s="327"/>
      <c r="K34" s="327"/>
      <c r="L34" s="334"/>
      <c r="M34" s="327"/>
      <c r="N34" s="327"/>
      <c r="O34" s="327"/>
      <c r="P34" s="334"/>
      <c r="Q34" s="327"/>
      <c r="S34" s="327"/>
      <c r="T34" s="334"/>
      <c r="U34" s="327"/>
      <c r="V34" s="327"/>
      <c r="W34" s="327"/>
      <c r="X34" s="334"/>
      <c r="Y34" s="327"/>
      <c r="AA34" s="327"/>
      <c r="AB34" s="334"/>
      <c r="AC34" s="327"/>
      <c r="AD34" s="327"/>
      <c r="AE34" s="327"/>
      <c r="AF34" s="334"/>
      <c r="AG34" s="327"/>
    </row>
    <row r="35" spans="1:33" ht="15.75" x14ac:dyDescent="0.25">
      <c r="A35" s="347" t="s">
        <v>178</v>
      </c>
      <c r="B35" s="320"/>
      <c r="C35" s="336">
        <v>1</v>
      </c>
      <c r="D35" s="337"/>
      <c r="E35" s="336">
        <v>0</v>
      </c>
      <c r="F35" s="327"/>
      <c r="G35" s="336">
        <v>-213</v>
      </c>
      <c r="H35" s="337"/>
      <c r="I35" s="336">
        <f t="shared" si="0"/>
        <v>-212</v>
      </c>
      <c r="K35" s="336">
        <v>-2</v>
      </c>
      <c r="L35" s="337"/>
      <c r="M35" s="336">
        <v>0</v>
      </c>
      <c r="N35" s="327"/>
      <c r="O35" s="336">
        <v>-212</v>
      </c>
      <c r="P35" s="337"/>
      <c r="Q35" s="336">
        <f t="shared" ref="Q35" si="37">K35+M35+O35</f>
        <v>-214</v>
      </c>
      <c r="S35" s="336">
        <v>-7</v>
      </c>
      <c r="T35" s="337"/>
      <c r="U35" s="336">
        <v>0</v>
      </c>
      <c r="V35" s="327"/>
      <c r="W35" s="336">
        <v>-211</v>
      </c>
      <c r="X35" s="337"/>
      <c r="Y35" s="336">
        <f t="shared" ref="Y35" si="38">S35+U35+W35</f>
        <v>-218</v>
      </c>
      <c r="AA35" s="336">
        <v>7</v>
      </c>
      <c r="AB35" s="337"/>
      <c r="AC35" s="336">
        <v>0</v>
      </c>
      <c r="AD35" s="327"/>
      <c r="AE35" s="336">
        <v>-210</v>
      </c>
      <c r="AF35" s="337"/>
      <c r="AG35" s="336">
        <f t="shared" ref="AG35" si="39">AA35+AC35+AE35</f>
        <v>-203</v>
      </c>
    </row>
    <row r="36" spans="1:33" ht="5.0999999999999996" customHeight="1" x14ac:dyDescent="0.25">
      <c r="A36" s="335"/>
      <c r="B36" s="320"/>
      <c r="C36" s="327"/>
      <c r="D36" s="337"/>
      <c r="E36" s="327"/>
      <c r="F36" s="327"/>
      <c r="G36" s="327"/>
      <c r="H36" s="337"/>
      <c r="I36" s="327"/>
      <c r="K36" s="327"/>
      <c r="L36" s="337"/>
      <c r="M36" s="327"/>
      <c r="N36" s="327"/>
      <c r="O36" s="327"/>
      <c r="P36" s="337"/>
      <c r="Q36" s="327"/>
      <c r="S36" s="327"/>
      <c r="T36" s="337"/>
      <c r="U36" s="327"/>
      <c r="V36" s="327"/>
      <c r="W36" s="327"/>
      <c r="X36" s="337"/>
      <c r="Y36" s="327"/>
      <c r="AA36" s="327"/>
      <c r="AB36" s="337"/>
      <c r="AC36" s="327"/>
      <c r="AD36" s="327"/>
      <c r="AE36" s="327"/>
      <c r="AF36" s="337"/>
      <c r="AG36" s="327"/>
    </row>
    <row r="37" spans="1:33" ht="15.75" x14ac:dyDescent="0.25">
      <c r="A37" s="335" t="s">
        <v>105</v>
      </c>
      <c r="B37" s="320"/>
      <c r="C37" s="327">
        <f>C31+C33+C35</f>
        <v>995</v>
      </c>
      <c r="D37" s="337"/>
      <c r="E37" s="327">
        <f>E31+E33+E35</f>
        <v>40</v>
      </c>
      <c r="F37" s="327"/>
      <c r="G37" s="327">
        <f>G31+G33+G35</f>
        <v>0</v>
      </c>
      <c r="H37" s="337"/>
      <c r="I37" s="327">
        <f t="shared" si="0"/>
        <v>1035</v>
      </c>
      <c r="K37" s="327">
        <f>K31+K33+K35</f>
        <v>1323</v>
      </c>
      <c r="L37" s="337"/>
      <c r="M37" s="327">
        <f>M31+M33+M35</f>
        <v>19</v>
      </c>
      <c r="N37" s="327"/>
      <c r="O37" s="327">
        <f>O31+O33+O35</f>
        <v>0</v>
      </c>
      <c r="P37" s="337"/>
      <c r="Q37" s="327">
        <f t="shared" ref="Q37" si="40">K37+M37+O37</f>
        <v>1342</v>
      </c>
      <c r="S37" s="327">
        <f>S31+S33+S35</f>
        <v>1259</v>
      </c>
      <c r="T37" s="337"/>
      <c r="U37" s="327">
        <f>U31+U33+U35</f>
        <v>38</v>
      </c>
      <c r="V37" s="327"/>
      <c r="W37" s="327">
        <f>W31+W33+W35</f>
        <v>0</v>
      </c>
      <c r="X37" s="337"/>
      <c r="Y37" s="327">
        <f t="shared" ref="Y37" si="41">S37+U37+W37</f>
        <v>1297</v>
      </c>
      <c r="AA37" s="327">
        <f>AA31+AA33+AA35</f>
        <v>1692</v>
      </c>
      <c r="AB37" s="337"/>
      <c r="AC37" s="327">
        <f>AC31+AC33+AC35</f>
        <v>-120</v>
      </c>
      <c r="AD37" s="327"/>
      <c r="AE37" s="327">
        <f>AE31+AE33+AE35</f>
        <v>0</v>
      </c>
      <c r="AF37" s="337"/>
      <c r="AG37" s="327">
        <f t="shared" ref="AG37" si="42">AA37+AC37+AE37</f>
        <v>1572</v>
      </c>
    </row>
    <row r="38" spans="1:33" ht="5.0999999999999996" customHeight="1" x14ac:dyDescent="0.25">
      <c r="A38" s="335"/>
      <c r="B38" s="320"/>
      <c r="C38" s="327"/>
      <c r="D38" s="337"/>
      <c r="E38" s="327"/>
      <c r="F38" s="327"/>
      <c r="G38" s="327"/>
      <c r="H38" s="337"/>
      <c r="I38" s="327"/>
      <c r="K38" s="327"/>
      <c r="L38" s="337"/>
      <c r="M38" s="327"/>
      <c r="N38" s="327"/>
      <c r="O38" s="327"/>
      <c r="P38" s="337"/>
      <c r="Q38" s="327"/>
      <c r="S38" s="327"/>
      <c r="T38" s="337"/>
      <c r="U38" s="327"/>
      <c r="V38" s="327"/>
      <c r="W38" s="327"/>
      <c r="X38" s="337"/>
      <c r="Y38" s="327"/>
      <c r="AA38" s="327"/>
      <c r="AB38" s="337"/>
      <c r="AC38" s="327"/>
      <c r="AD38" s="327"/>
      <c r="AE38" s="327"/>
      <c r="AF38" s="337"/>
      <c r="AG38" s="327"/>
    </row>
    <row r="39" spans="1:33" ht="15.75" x14ac:dyDescent="0.25">
      <c r="A39" s="335" t="s">
        <v>112</v>
      </c>
      <c r="B39" s="320"/>
      <c r="C39" s="336">
        <v>-232</v>
      </c>
      <c r="D39" s="337"/>
      <c r="E39" s="336">
        <v>-14</v>
      </c>
      <c r="F39" s="327"/>
      <c r="G39" s="336">
        <v>0</v>
      </c>
      <c r="H39" s="337"/>
      <c r="I39" s="336">
        <f t="shared" si="0"/>
        <v>-246</v>
      </c>
      <c r="K39" s="336">
        <v>-381</v>
      </c>
      <c r="L39" s="337"/>
      <c r="M39" s="336">
        <v>-6</v>
      </c>
      <c r="N39" s="327"/>
      <c r="O39" s="336">
        <v>0</v>
      </c>
      <c r="P39" s="337"/>
      <c r="Q39" s="336">
        <f t="shared" ref="Q39" si="43">K39+M39+O39</f>
        <v>-387</v>
      </c>
      <c r="S39" s="336">
        <v>-320</v>
      </c>
      <c r="T39" s="337"/>
      <c r="U39" s="336">
        <v>-14</v>
      </c>
      <c r="V39" s="327"/>
      <c r="W39" s="336">
        <v>0</v>
      </c>
      <c r="X39" s="337"/>
      <c r="Y39" s="336">
        <f t="shared" ref="Y39" si="44">S39+U39+W39</f>
        <v>-334</v>
      </c>
      <c r="AA39" s="336">
        <v>-2407</v>
      </c>
      <c r="AB39" s="337"/>
      <c r="AC39" s="336">
        <v>18</v>
      </c>
      <c r="AD39" s="327"/>
      <c r="AE39" s="336">
        <v>0</v>
      </c>
      <c r="AF39" s="337"/>
      <c r="AG39" s="336">
        <f t="shared" ref="AG39" si="45">AA39+AC39+AE39</f>
        <v>-2389</v>
      </c>
    </row>
    <row r="40" spans="1:33" ht="5.0999999999999996" customHeight="1" x14ac:dyDescent="0.25">
      <c r="A40" s="335"/>
      <c r="B40" s="320"/>
      <c r="C40" s="327"/>
      <c r="D40" s="337"/>
      <c r="E40" s="327"/>
      <c r="F40" s="327"/>
      <c r="G40" s="327"/>
      <c r="H40" s="337"/>
      <c r="I40" s="327"/>
      <c r="K40" s="327"/>
      <c r="L40" s="337"/>
      <c r="M40" s="327"/>
      <c r="N40" s="327"/>
      <c r="O40" s="327"/>
      <c r="P40" s="337"/>
      <c r="Q40" s="327"/>
      <c r="S40" s="327"/>
      <c r="T40" s="337"/>
      <c r="U40" s="327"/>
      <c r="V40" s="327"/>
      <c r="W40" s="327"/>
      <c r="X40" s="337"/>
      <c r="Y40" s="327"/>
      <c r="AA40" s="327"/>
      <c r="AB40" s="337"/>
      <c r="AC40" s="327"/>
      <c r="AD40" s="327"/>
      <c r="AE40" s="327"/>
      <c r="AF40" s="337"/>
      <c r="AG40" s="327"/>
    </row>
    <row r="41" spans="1:33" ht="15.75" x14ac:dyDescent="0.25">
      <c r="A41" s="335" t="s">
        <v>109</v>
      </c>
      <c r="B41" s="320"/>
      <c r="C41" s="327">
        <f>C37+C39</f>
        <v>763</v>
      </c>
      <c r="D41" s="337"/>
      <c r="E41" s="327">
        <f>E37+E39</f>
        <v>26</v>
      </c>
      <c r="F41" s="327"/>
      <c r="G41" s="327">
        <f>G37+G39</f>
        <v>0</v>
      </c>
      <c r="H41" s="337"/>
      <c r="I41" s="327">
        <f t="shared" si="0"/>
        <v>789</v>
      </c>
      <c r="K41" s="327">
        <f>K37+K39</f>
        <v>942</v>
      </c>
      <c r="L41" s="337"/>
      <c r="M41" s="327">
        <f>M37+M39</f>
        <v>13</v>
      </c>
      <c r="N41" s="327"/>
      <c r="O41" s="327">
        <f>O37+O39</f>
        <v>0</v>
      </c>
      <c r="P41" s="337"/>
      <c r="Q41" s="327">
        <f t="shared" ref="Q41" si="46">K41+M41+O41</f>
        <v>955</v>
      </c>
      <c r="S41" s="327">
        <f>S37+S39</f>
        <v>939</v>
      </c>
      <c r="T41" s="337"/>
      <c r="U41" s="327">
        <f>U37+U39</f>
        <v>24</v>
      </c>
      <c r="V41" s="327"/>
      <c r="W41" s="327">
        <f>W37+W39</f>
        <v>0</v>
      </c>
      <c r="X41" s="337"/>
      <c r="Y41" s="327">
        <f t="shared" ref="Y41" si="47">S41+U41+W41</f>
        <v>963</v>
      </c>
      <c r="AA41" s="327">
        <f>AA37+AA39</f>
        <v>-715</v>
      </c>
      <c r="AB41" s="337"/>
      <c r="AC41" s="327">
        <f>AC37+AC39</f>
        <v>-102</v>
      </c>
      <c r="AD41" s="327"/>
      <c r="AE41" s="327">
        <f>AE37+AE39</f>
        <v>0</v>
      </c>
      <c r="AF41" s="337"/>
      <c r="AG41" s="327">
        <f t="shared" ref="AG41" si="48">AA41+AC41+AE41</f>
        <v>-817</v>
      </c>
    </row>
    <row r="42" spans="1:33" ht="5.0999999999999996" customHeight="1" x14ac:dyDescent="0.25">
      <c r="A42" s="335"/>
      <c r="B42" s="320"/>
      <c r="C42" s="327"/>
      <c r="D42" s="337"/>
      <c r="E42" s="327"/>
      <c r="F42" s="327"/>
      <c r="G42" s="327"/>
      <c r="H42" s="337"/>
      <c r="I42" s="327"/>
      <c r="K42" s="327"/>
      <c r="L42" s="337"/>
      <c r="M42" s="327"/>
      <c r="N42" s="327"/>
      <c r="O42" s="327"/>
      <c r="P42" s="337"/>
      <c r="Q42" s="327"/>
      <c r="S42" s="327"/>
      <c r="T42" s="337"/>
      <c r="U42" s="327"/>
      <c r="V42" s="327"/>
      <c r="W42" s="327"/>
      <c r="X42" s="337"/>
      <c r="Y42" s="327"/>
      <c r="AA42" s="327"/>
      <c r="AB42" s="337"/>
      <c r="AC42" s="327"/>
      <c r="AD42" s="327"/>
      <c r="AE42" s="327"/>
      <c r="AF42" s="337"/>
      <c r="AG42" s="327"/>
    </row>
    <row r="43" spans="1:33" ht="15.75" x14ac:dyDescent="0.25">
      <c r="A43" s="335" t="s">
        <v>104</v>
      </c>
      <c r="B43" s="320"/>
      <c r="C43" s="336">
        <v>0</v>
      </c>
      <c r="D43" s="337"/>
      <c r="E43" s="336">
        <v>0</v>
      </c>
      <c r="F43" s="327"/>
      <c r="G43" s="336">
        <v>0</v>
      </c>
      <c r="H43" s="337"/>
      <c r="I43" s="336">
        <f t="shared" si="0"/>
        <v>0</v>
      </c>
      <c r="K43" s="336">
        <v>0</v>
      </c>
      <c r="L43" s="337"/>
      <c r="M43" s="336">
        <v>0</v>
      </c>
      <c r="N43" s="327"/>
      <c r="O43" s="336">
        <v>0</v>
      </c>
      <c r="P43" s="337"/>
      <c r="Q43" s="336">
        <f t="shared" ref="Q43" si="49">K43+M43+O43</f>
        <v>0</v>
      </c>
      <c r="S43" s="336">
        <v>0</v>
      </c>
      <c r="T43" s="337"/>
      <c r="U43" s="336">
        <v>0</v>
      </c>
      <c r="V43" s="327"/>
      <c r="W43" s="336">
        <v>0</v>
      </c>
      <c r="X43" s="337"/>
      <c r="Y43" s="336">
        <f t="shared" ref="Y43" si="50">S43+U43+W43</f>
        <v>0</v>
      </c>
      <c r="AA43" s="336">
        <v>73</v>
      </c>
      <c r="AB43" s="337"/>
      <c r="AC43" s="336">
        <v>0</v>
      </c>
      <c r="AD43" s="327"/>
      <c r="AE43" s="336">
        <v>0</v>
      </c>
      <c r="AF43" s="337"/>
      <c r="AG43" s="336">
        <f t="shared" ref="AG43" si="51">AA43+AC43+AE43</f>
        <v>73</v>
      </c>
    </row>
    <row r="44" spans="1:33" ht="5.0999999999999996" customHeight="1" x14ac:dyDescent="0.25">
      <c r="A44" s="335"/>
      <c r="B44" s="320"/>
      <c r="C44" s="327"/>
      <c r="D44" s="337"/>
      <c r="E44" s="327"/>
      <c r="F44" s="327"/>
      <c r="G44" s="327"/>
      <c r="H44" s="337"/>
      <c r="I44" s="327"/>
      <c r="K44" s="327"/>
      <c r="L44" s="337"/>
      <c r="M44" s="327"/>
      <c r="N44" s="327"/>
      <c r="O44" s="327"/>
      <c r="P44" s="337"/>
      <c r="Q44" s="327"/>
      <c r="S44" s="327"/>
      <c r="T44" s="337"/>
      <c r="U44" s="327"/>
      <c r="V44" s="327"/>
      <c r="W44" s="327"/>
      <c r="X44" s="337"/>
      <c r="Y44" s="327"/>
      <c r="AA44" s="327"/>
      <c r="AB44" s="337"/>
      <c r="AC44" s="327"/>
      <c r="AD44" s="327"/>
      <c r="AE44" s="327"/>
      <c r="AF44" s="337"/>
      <c r="AG44" s="327"/>
    </row>
    <row r="45" spans="1:33" ht="16.5" thickBot="1" x14ac:dyDescent="0.3">
      <c r="A45" s="303" t="s">
        <v>50</v>
      </c>
      <c r="B45" s="320"/>
      <c r="C45" s="338">
        <f>C41+C43</f>
        <v>763</v>
      </c>
      <c r="D45" s="337"/>
      <c r="E45" s="338">
        <f>E41+E43</f>
        <v>26</v>
      </c>
      <c r="F45" s="315"/>
      <c r="G45" s="338">
        <f>G41+G43</f>
        <v>0</v>
      </c>
      <c r="H45" s="337"/>
      <c r="I45" s="338">
        <f t="shared" si="0"/>
        <v>789</v>
      </c>
      <c r="K45" s="338">
        <f>K41+K43</f>
        <v>942</v>
      </c>
      <c r="L45" s="337"/>
      <c r="M45" s="338">
        <f>M41+M43</f>
        <v>13</v>
      </c>
      <c r="N45" s="315"/>
      <c r="O45" s="338">
        <f>O41+O43</f>
        <v>0</v>
      </c>
      <c r="P45" s="337"/>
      <c r="Q45" s="338">
        <f t="shared" ref="Q45" si="52">K45+M45+O45</f>
        <v>955</v>
      </c>
      <c r="S45" s="338">
        <f>S41+S43</f>
        <v>939</v>
      </c>
      <c r="T45" s="337"/>
      <c r="U45" s="338">
        <f>U41+U43</f>
        <v>24</v>
      </c>
      <c r="V45" s="315"/>
      <c r="W45" s="338">
        <f>W41+W43</f>
        <v>0</v>
      </c>
      <c r="X45" s="337"/>
      <c r="Y45" s="338">
        <f t="shared" ref="Y45" si="53">S45+U45+W45</f>
        <v>963</v>
      </c>
      <c r="AA45" s="338">
        <f>AA41+AA43</f>
        <v>-642</v>
      </c>
      <c r="AB45" s="337"/>
      <c r="AC45" s="338">
        <f>AC41+AC43</f>
        <v>-102</v>
      </c>
      <c r="AD45" s="315"/>
      <c r="AE45" s="338">
        <f>AE41+AE43</f>
        <v>0</v>
      </c>
      <c r="AF45" s="337"/>
      <c r="AG45" s="338">
        <f t="shared" ref="AG45" si="54">AA45+AC45+AE45</f>
        <v>-744</v>
      </c>
    </row>
    <row r="46" spans="1:33" ht="5.0999999999999996" customHeight="1" thickTop="1" x14ac:dyDescent="0.25">
      <c r="A46" s="303"/>
      <c r="B46" s="320"/>
      <c r="C46" s="339"/>
      <c r="D46" s="337"/>
      <c r="E46" s="339"/>
      <c r="F46" s="339"/>
      <c r="G46" s="339"/>
      <c r="H46" s="337"/>
      <c r="I46" s="339"/>
      <c r="K46" s="339"/>
      <c r="L46" s="337"/>
      <c r="M46" s="339"/>
      <c r="N46" s="339"/>
      <c r="O46" s="339"/>
      <c r="P46" s="337"/>
      <c r="Q46" s="339"/>
      <c r="S46" s="339"/>
      <c r="T46" s="337"/>
      <c r="U46" s="339"/>
      <c r="V46" s="339"/>
      <c r="W46" s="339"/>
      <c r="X46" s="337"/>
      <c r="Y46" s="339"/>
      <c r="AA46" s="339"/>
      <c r="AB46" s="337"/>
      <c r="AC46" s="339"/>
      <c r="AD46" s="339"/>
      <c r="AE46" s="339"/>
      <c r="AF46" s="337"/>
      <c r="AG46" s="339"/>
    </row>
    <row r="47" spans="1:33" ht="16.5" thickBot="1" x14ac:dyDescent="0.3">
      <c r="A47" s="340" t="s">
        <v>130</v>
      </c>
      <c r="B47" s="320"/>
      <c r="C47" s="341">
        <f>-C39/C37</f>
        <v>0.23316582914572864</v>
      </c>
      <c r="D47" s="337"/>
      <c r="E47" s="342"/>
      <c r="F47" s="342"/>
      <c r="G47" s="342"/>
      <c r="H47" s="337"/>
      <c r="I47" s="341">
        <f>-I39/I37</f>
        <v>0.23768115942028986</v>
      </c>
      <c r="K47" s="341">
        <f>-K39/K37</f>
        <v>0.28798185941043086</v>
      </c>
      <c r="L47" s="337"/>
      <c r="M47" s="342"/>
      <c r="N47" s="342"/>
      <c r="O47" s="342"/>
      <c r="P47" s="337"/>
      <c r="Q47" s="341">
        <f>-Q39/Q37</f>
        <v>0.28837555886736216</v>
      </c>
      <c r="S47" s="341">
        <f>-S39/S37</f>
        <v>0.25416997617156473</v>
      </c>
      <c r="T47" s="337"/>
      <c r="U47" s="342"/>
      <c r="V47" s="342"/>
      <c r="W47" s="342"/>
      <c r="X47" s="337"/>
      <c r="Y47" s="341">
        <f>-Y39/Y37</f>
        <v>0.25751734772552043</v>
      </c>
      <c r="AA47" s="341">
        <f>-AA39/AA37</f>
        <v>1.4225768321513002</v>
      </c>
      <c r="AB47" s="337"/>
      <c r="AC47" s="342"/>
      <c r="AD47" s="342"/>
      <c r="AE47" s="342"/>
      <c r="AF47" s="337"/>
      <c r="AG47" s="341">
        <f>-AG39/AG37</f>
        <v>1.5197201017811706</v>
      </c>
    </row>
    <row r="48" spans="1:33" ht="5.0999999999999996" customHeight="1" thickTop="1" x14ac:dyDescent="0.25">
      <c r="A48" s="303"/>
      <c r="B48" s="320"/>
      <c r="C48" s="339"/>
      <c r="D48" s="337"/>
      <c r="E48" s="339"/>
      <c r="F48" s="339"/>
      <c r="G48" s="339"/>
      <c r="H48" s="337"/>
      <c r="I48" s="339"/>
      <c r="K48" s="339"/>
      <c r="L48" s="337"/>
      <c r="M48" s="339"/>
      <c r="N48" s="339"/>
      <c r="O48" s="339"/>
      <c r="P48" s="337"/>
      <c r="Q48" s="339"/>
      <c r="S48" s="339"/>
      <c r="T48" s="337"/>
      <c r="U48" s="339"/>
      <c r="V48" s="339"/>
      <c r="W48" s="339"/>
      <c r="X48" s="337"/>
      <c r="Y48" s="339"/>
      <c r="AA48" s="339"/>
      <c r="AB48" s="337"/>
      <c r="AC48" s="339"/>
      <c r="AD48" s="339"/>
      <c r="AE48" s="339"/>
      <c r="AF48" s="337"/>
      <c r="AG48" s="339"/>
    </row>
    <row r="49" spans="1:33" ht="15.75" x14ac:dyDescent="0.25">
      <c r="A49" s="303" t="s">
        <v>102</v>
      </c>
      <c r="B49" s="320"/>
      <c r="C49" s="339"/>
      <c r="D49" s="337"/>
      <c r="E49" s="339"/>
      <c r="F49" s="339"/>
      <c r="G49" s="339"/>
      <c r="H49" s="337"/>
      <c r="I49" s="339"/>
      <c r="K49" s="339"/>
      <c r="L49" s="337"/>
      <c r="M49" s="339"/>
      <c r="N49" s="339"/>
      <c r="O49" s="339"/>
      <c r="P49" s="337"/>
      <c r="Q49" s="339"/>
      <c r="S49" s="339"/>
      <c r="T49" s="337"/>
      <c r="U49" s="339"/>
      <c r="V49" s="339"/>
      <c r="W49" s="339"/>
      <c r="X49" s="337"/>
      <c r="Y49" s="339"/>
      <c r="AA49" s="339"/>
      <c r="AB49" s="337"/>
      <c r="AC49" s="339"/>
      <c r="AD49" s="339"/>
      <c r="AE49" s="339"/>
      <c r="AF49" s="337"/>
      <c r="AG49" s="339"/>
    </row>
    <row r="50" spans="1:33" ht="5.0999999999999996" customHeight="1" x14ac:dyDescent="0.25">
      <c r="A50" s="303"/>
      <c r="B50" s="320"/>
      <c r="C50" s="339"/>
      <c r="D50" s="337"/>
      <c r="E50" s="339"/>
      <c r="F50" s="339"/>
      <c r="G50" s="339"/>
      <c r="H50" s="337"/>
      <c r="I50" s="339"/>
      <c r="K50" s="339"/>
      <c r="L50" s="337"/>
      <c r="M50" s="339"/>
      <c r="N50" s="339"/>
      <c r="O50" s="339"/>
      <c r="P50" s="337"/>
      <c r="Q50" s="339"/>
      <c r="S50" s="339"/>
      <c r="T50" s="337"/>
      <c r="U50" s="339"/>
      <c r="V50" s="339"/>
      <c r="W50" s="339"/>
      <c r="X50" s="337"/>
      <c r="Y50" s="339"/>
      <c r="AA50" s="339"/>
      <c r="AB50" s="337"/>
      <c r="AC50" s="339"/>
      <c r="AD50" s="339"/>
      <c r="AE50" s="339"/>
      <c r="AF50" s="337"/>
      <c r="AG50" s="339"/>
    </row>
    <row r="51" spans="1:33" ht="15.75" x14ac:dyDescent="0.25">
      <c r="A51" s="335" t="s">
        <v>131</v>
      </c>
      <c r="B51" s="320"/>
      <c r="C51" s="339"/>
      <c r="D51" s="337"/>
      <c r="E51" s="339"/>
      <c r="F51" s="339"/>
      <c r="G51" s="339"/>
      <c r="H51" s="337"/>
      <c r="I51" s="339"/>
      <c r="K51" s="339"/>
      <c r="L51" s="337"/>
      <c r="M51" s="339"/>
      <c r="N51" s="339"/>
      <c r="O51" s="339"/>
      <c r="P51" s="337"/>
      <c r="Q51" s="339"/>
      <c r="S51" s="339"/>
      <c r="T51" s="337"/>
      <c r="U51" s="339"/>
      <c r="V51" s="339"/>
      <c r="W51" s="339"/>
      <c r="X51" s="337"/>
      <c r="Y51" s="339"/>
      <c r="AA51" s="339"/>
      <c r="AB51" s="337"/>
      <c r="AC51" s="339"/>
      <c r="AD51" s="339"/>
      <c r="AE51" s="339"/>
      <c r="AF51" s="337"/>
      <c r="AG51" s="339"/>
    </row>
    <row r="52" spans="1:33" ht="5.0999999999999996" customHeight="1" x14ac:dyDescent="0.25">
      <c r="A52" s="335"/>
      <c r="B52" s="320"/>
      <c r="C52" s="339"/>
      <c r="D52" s="337"/>
      <c r="E52" s="339"/>
      <c r="F52" s="339"/>
      <c r="G52" s="339"/>
      <c r="H52" s="337"/>
      <c r="I52" s="339"/>
      <c r="K52" s="339"/>
      <c r="L52" s="337"/>
      <c r="M52" s="339"/>
      <c r="N52" s="339"/>
      <c r="O52" s="339"/>
      <c r="P52" s="337"/>
      <c r="Q52" s="339"/>
      <c r="S52" s="339"/>
      <c r="T52" s="337"/>
      <c r="U52" s="339"/>
      <c r="V52" s="339"/>
      <c r="W52" s="339"/>
      <c r="X52" s="337"/>
      <c r="Y52" s="339"/>
      <c r="AA52" s="339"/>
      <c r="AB52" s="337"/>
      <c r="AC52" s="339"/>
      <c r="AD52" s="339"/>
      <c r="AE52" s="339"/>
      <c r="AF52" s="337"/>
      <c r="AG52" s="339"/>
    </row>
    <row r="53" spans="1:33" ht="15.75" x14ac:dyDescent="0.25">
      <c r="A53" s="340" t="s">
        <v>132</v>
      </c>
      <c r="B53" s="320"/>
      <c r="C53" s="343">
        <v>2.63</v>
      </c>
      <c r="D53" s="337"/>
      <c r="E53" s="343">
        <v>0.09</v>
      </c>
      <c r="F53" s="343"/>
      <c r="G53" s="343">
        <v>0</v>
      </c>
      <c r="H53" s="337"/>
      <c r="I53" s="343">
        <f>C53+E53+G53</f>
        <v>2.7199999999999998</v>
      </c>
      <c r="K53" s="343">
        <v>3.27</v>
      </c>
      <c r="L53" s="337"/>
      <c r="M53" s="343">
        <v>0.04</v>
      </c>
      <c r="N53" s="343"/>
      <c r="O53" s="343">
        <v>0</v>
      </c>
      <c r="P53" s="337"/>
      <c r="Q53" s="343">
        <f>K53+M53+O53</f>
        <v>3.31</v>
      </c>
      <c r="S53" s="343">
        <v>3.27</v>
      </c>
      <c r="T53" s="337"/>
      <c r="U53" s="343">
        <v>0.08</v>
      </c>
      <c r="V53" s="343"/>
      <c r="W53" s="343">
        <v>0</v>
      </c>
      <c r="X53" s="337"/>
      <c r="Y53" s="343">
        <f>S53+U53+W53</f>
        <v>3.35</v>
      </c>
      <c r="AA53" s="343">
        <v>-2.5</v>
      </c>
      <c r="AB53" s="337"/>
      <c r="AC53" s="343">
        <v>-0.35</v>
      </c>
      <c r="AD53" s="343"/>
      <c r="AE53" s="343">
        <v>0</v>
      </c>
      <c r="AF53" s="337"/>
      <c r="AG53" s="343">
        <f>AA53+AC53+AE53</f>
        <v>-2.85</v>
      </c>
    </row>
    <row r="54" spans="1:33" ht="5.0999999999999996" customHeight="1" x14ac:dyDescent="0.25">
      <c r="A54" s="340"/>
      <c r="B54" s="320"/>
      <c r="C54" s="344"/>
      <c r="D54" s="337"/>
      <c r="E54" s="344"/>
      <c r="F54" s="344"/>
      <c r="G54" s="344"/>
      <c r="H54" s="337"/>
      <c r="I54" s="344"/>
      <c r="K54" s="344"/>
      <c r="L54" s="337"/>
      <c r="M54" s="344"/>
      <c r="N54" s="344"/>
      <c r="O54" s="344"/>
      <c r="P54" s="337"/>
      <c r="Q54" s="344"/>
      <c r="S54" s="344"/>
      <c r="T54" s="337"/>
      <c r="U54" s="344"/>
      <c r="V54" s="344"/>
      <c r="W54" s="344"/>
      <c r="X54" s="337"/>
      <c r="Y54" s="344"/>
      <c r="AA54" s="344"/>
      <c r="AB54" s="337"/>
      <c r="AC54" s="344"/>
      <c r="AD54" s="344"/>
      <c r="AE54" s="344"/>
      <c r="AF54" s="337"/>
      <c r="AG54" s="344"/>
    </row>
    <row r="55" spans="1:33" ht="15.75" x14ac:dyDescent="0.25">
      <c r="A55" s="340" t="s">
        <v>133</v>
      </c>
      <c r="B55" s="320"/>
      <c r="C55" s="345">
        <v>0</v>
      </c>
      <c r="D55" s="337"/>
      <c r="E55" s="345">
        <v>0</v>
      </c>
      <c r="F55" s="346"/>
      <c r="G55" s="345">
        <v>0</v>
      </c>
      <c r="H55" s="337"/>
      <c r="I55" s="345">
        <f t="shared" ref="I55:I65" si="55">C55+E55+G55</f>
        <v>0</v>
      </c>
      <c r="K55" s="345">
        <v>0</v>
      </c>
      <c r="L55" s="337"/>
      <c r="M55" s="345">
        <v>0</v>
      </c>
      <c r="N55" s="346"/>
      <c r="O55" s="345">
        <v>0</v>
      </c>
      <c r="P55" s="337"/>
      <c r="Q55" s="345">
        <f t="shared" ref="Q55:Q57" si="56">K55+M55+O55</f>
        <v>0</v>
      </c>
      <c r="S55" s="345">
        <v>0</v>
      </c>
      <c r="T55" s="337"/>
      <c r="U55" s="345">
        <v>0</v>
      </c>
      <c r="V55" s="346"/>
      <c r="W55" s="345">
        <v>0</v>
      </c>
      <c r="X55" s="337"/>
      <c r="Y55" s="345">
        <f t="shared" ref="Y55:Y57" si="57">S55+U55+W55</f>
        <v>0</v>
      </c>
      <c r="AA55" s="345">
        <v>0.25</v>
      </c>
      <c r="AB55" s="337"/>
      <c r="AC55" s="345">
        <v>0</v>
      </c>
      <c r="AD55" s="346"/>
      <c r="AE55" s="345">
        <v>0</v>
      </c>
      <c r="AF55" s="337"/>
      <c r="AG55" s="345">
        <f t="shared" ref="AG55:AG57" si="58">AA55+AC55+AE55</f>
        <v>0.25</v>
      </c>
    </row>
    <row r="56" spans="1:33" ht="5.0999999999999996" customHeight="1" x14ac:dyDescent="0.25">
      <c r="A56" s="340"/>
      <c r="B56" s="320"/>
      <c r="C56" s="344"/>
      <c r="D56" s="337"/>
      <c r="E56" s="344"/>
      <c r="F56" s="344"/>
      <c r="G56" s="344"/>
      <c r="H56" s="337"/>
      <c r="I56" s="344"/>
      <c r="K56" s="344"/>
      <c r="L56" s="337"/>
      <c r="M56" s="344"/>
      <c r="N56" s="344"/>
      <c r="O56" s="344"/>
      <c r="P56" s="337"/>
      <c r="Q56" s="344"/>
      <c r="S56" s="344"/>
      <c r="T56" s="337"/>
      <c r="U56" s="344"/>
      <c r="V56" s="344"/>
      <c r="W56" s="344"/>
      <c r="X56" s="337"/>
      <c r="Y56" s="344"/>
      <c r="AA56" s="344"/>
      <c r="AB56" s="337"/>
      <c r="AC56" s="344"/>
      <c r="AD56" s="344"/>
      <c r="AE56" s="344"/>
      <c r="AF56" s="337"/>
      <c r="AG56" s="344"/>
    </row>
    <row r="57" spans="1:33" ht="16.5" thickBot="1" x14ac:dyDescent="0.3">
      <c r="A57" s="347" t="s">
        <v>134</v>
      </c>
      <c r="B57" s="320"/>
      <c r="C57" s="348">
        <f>C53+C55</f>
        <v>2.63</v>
      </c>
      <c r="D57" s="337"/>
      <c r="E57" s="348">
        <f>E53+E55</f>
        <v>0.09</v>
      </c>
      <c r="F57" s="349"/>
      <c r="G57" s="348">
        <f>G53+G55</f>
        <v>0</v>
      </c>
      <c r="H57" s="337"/>
      <c r="I57" s="348">
        <f t="shared" si="55"/>
        <v>2.7199999999999998</v>
      </c>
      <c r="K57" s="348">
        <f>K53+K55</f>
        <v>3.27</v>
      </c>
      <c r="L57" s="337"/>
      <c r="M57" s="348">
        <f>M53+M55</f>
        <v>0.04</v>
      </c>
      <c r="N57" s="349"/>
      <c r="O57" s="348">
        <f>O53+O55</f>
        <v>0</v>
      </c>
      <c r="P57" s="337"/>
      <c r="Q57" s="348">
        <f t="shared" si="56"/>
        <v>3.31</v>
      </c>
      <c r="S57" s="348">
        <f>S53+S55</f>
        <v>3.27</v>
      </c>
      <c r="T57" s="337"/>
      <c r="U57" s="348">
        <f>U53+U55</f>
        <v>0.08</v>
      </c>
      <c r="V57" s="349"/>
      <c r="W57" s="348">
        <f>W53+W55</f>
        <v>0</v>
      </c>
      <c r="X57" s="337"/>
      <c r="Y57" s="348">
        <f t="shared" si="57"/>
        <v>3.35</v>
      </c>
      <c r="AA57" s="348">
        <f>AA53+AA55</f>
        <v>-2.25</v>
      </c>
      <c r="AB57" s="337"/>
      <c r="AC57" s="348">
        <f>AC53+AC55</f>
        <v>-0.35</v>
      </c>
      <c r="AD57" s="349"/>
      <c r="AE57" s="348">
        <f>AE53+AE55</f>
        <v>0</v>
      </c>
      <c r="AF57" s="337"/>
      <c r="AG57" s="348">
        <f t="shared" si="58"/>
        <v>-2.6</v>
      </c>
    </row>
    <row r="58" spans="1:33" ht="5.0999999999999996" customHeight="1" thickTop="1" x14ac:dyDescent="0.25">
      <c r="A58" s="303"/>
      <c r="B58" s="320"/>
      <c r="C58" s="344"/>
      <c r="D58" s="337"/>
      <c r="E58" s="344"/>
      <c r="F58" s="344"/>
      <c r="G58" s="344"/>
      <c r="H58" s="337"/>
      <c r="I58" s="344"/>
      <c r="K58" s="344"/>
      <c r="L58" s="337"/>
      <c r="M58" s="344"/>
      <c r="N58" s="344"/>
      <c r="O58" s="344"/>
      <c r="P58" s="337"/>
      <c r="Q58" s="344"/>
      <c r="S58" s="344"/>
      <c r="T58" s="337"/>
      <c r="U58" s="344"/>
      <c r="V58" s="344"/>
      <c r="W58" s="344"/>
      <c r="X58" s="337"/>
      <c r="Y58" s="344"/>
      <c r="AA58" s="344"/>
      <c r="AB58" s="337"/>
      <c r="AC58" s="344"/>
      <c r="AD58" s="344"/>
      <c r="AE58" s="344"/>
      <c r="AF58" s="337"/>
      <c r="AG58" s="344"/>
    </row>
    <row r="59" spans="1:33" ht="15.75" x14ac:dyDescent="0.25">
      <c r="A59" s="347" t="s">
        <v>135</v>
      </c>
      <c r="B59" s="320"/>
      <c r="C59" s="344"/>
      <c r="D59" s="337"/>
      <c r="E59" s="344"/>
      <c r="F59" s="344"/>
      <c r="G59" s="344"/>
      <c r="H59" s="337"/>
      <c r="I59" s="344"/>
      <c r="K59" s="344"/>
      <c r="L59" s="337"/>
      <c r="M59" s="344"/>
      <c r="N59" s="344"/>
      <c r="O59" s="344"/>
      <c r="P59" s="337"/>
      <c r="Q59" s="344"/>
      <c r="S59" s="344"/>
      <c r="T59" s="337"/>
      <c r="U59" s="344"/>
      <c r="V59" s="344"/>
      <c r="W59" s="344"/>
      <c r="X59" s="337"/>
      <c r="Y59" s="344"/>
      <c r="AA59" s="344"/>
      <c r="AB59" s="337"/>
      <c r="AC59" s="344"/>
      <c r="AD59" s="344"/>
      <c r="AE59" s="344"/>
      <c r="AF59" s="337"/>
      <c r="AG59" s="344"/>
    </row>
    <row r="60" spans="1:33" ht="5.0999999999999996" customHeight="1" x14ac:dyDescent="0.25">
      <c r="A60" s="347"/>
      <c r="B60" s="320"/>
      <c r="C60" s="344"/>
      <c r="D60" s="337"/>
      <c r="E60" s="344"/>
      <c r="F60" s="344"/>
      <c r="G60" s="344"/>
      <c r="H60" s="337"/>
      <c r="I60" s="344"/>
      <c r="K60" s="344"/>
      <c r="L60" s="337"/>
      <c r="M60" s="344"/>
      <c r="N60" s="344"/>
      <c r="O60" s="344"/>
      <c r="P60" s="337"/>
      <c r="Q60" s="344"/>
      <c r="S60" s="344"/>
      <c r="T60" s="337"/>
      <c r="U60" s="344"/>
      <c r="V60" s="344"/>
      <c r="W60" s="344"/>
      <c r="X60" s="337"/>
      <c r="Y60" s="344"/>
      <c r="AA60" s="344"/>
      <c r="AB60" s="337"/>
      <c r="AC60" s="344"/>
      <c r="AD60" s="344"/>
      <c r="AE60" s="344"/>
      <c r="AF60" s="337"/>
      <c r="AG60" s="344"/>
    </row>
    <row r="61" spans="1:33" ht="15.75" x14ac:dyDescent="0.25">
      <c r="A61" s="340" t="s">
        <v>132</v>
      </c>
      <c r="B61" s="320"/>
      <c r="C61" s="343">
        <v>2.61</v>
      </c>
      <c r="D61" s="337"/>
      <c r="E61" s="343">
        <v>0.08</v>
      </c>
      <c r="F61" s="343"/>
      <c r="G61" s="343">
        <v>0</v>
      </c>
      <c r="H61" s="337"/>
      <c r="I61" s="343">
        <f t="shared" si="55"/>
        <v>2.69</v>
      </c>
      <c r="K61" s="343">
        <v>3.23</v>
      </c>
      <c r="L61" s="337"/>
      <c r="M61" s="343">
        <v>0.05</v>
      </c>
      <c r="N61" s="343"/>
      <c r="O61" s="343">
        <v>0</v>
      </c>
      <c r="P61" s="337"/>
      <c r="Q61" s="343">
        <f t="shared" ref="Q61:Q65" si="59">K61+M61+O61</f>
        <v>3.28</v>
      </c>
      <c r="S61" s="343">
        <v>3.24</v>
      </c>
      <c r="T61" s="337"/>
      <c r="U61" s="343">
        <v>0.08</v>
      </c>
      <c r="V61" s="343"/>
      <c r="W61" s="343">
        <v>0</v>
      </c>
      <c r="X61" s="337"/>
      <c r="Y61" s="343">
        <f t="shared" ref="Y61:Y65" si="60">S61+U61+W61</f>
        <v>3.3200000000000003</v>
      </c>
      <c r="AA61" s="343">
        <v>-2.5</v>
      </c>
      <c r="AB61" s="337"/>
      <c r="AC61" s="343">
        <v>-0.35</v>
      </c>
      <c r="AD61" s="343"/>
      <c r="AE61" s="343">
        <v>0</v>
      </c>
      <c r="AF61" s="337"/>
      <c r="AG61" s="343">
        <f t="shared" ref="AG61:AG65" si="61">AA61+AC61+AE61</f>
        <v>-2.85</v>
      </c>
    </row>
    <row r="62" spans="1:33" ht="5.0999999999999996" customHeight="1" x14ac:dyDescent="0.25">
      <c r="A62" s="340"/>
      <c r="B62" s="320"/>
      <c r="C62" s="344"/>
      <c r="D62" s="337"/>
      <c r="E62" s="344"/>
      <c r="F62" s="344"/>
      <c r="G62" s="344"/>
      <c r="H62" s="337"/>
      <c r="I62" s="344"/>
      <c r="K62" s="344"/>
      <c r="L62" s="337"/>
      <c r="M62" s="344"/>
      <c r="N62" s="344"/>
      <c r="O62" s="344"/>
      <c r="P62" s="337"/>
      <c r="Q62" s="344"/>
      <c r="S62" s="344"/>
      <c r="T62" s="337"/>
      <c r="U62" s="344"/>
      <c r="V62" s="344"/>
      <c r="W62" s="344"/>
      <c r="X62" s="337"/>
      <c r="Y62" s="344"/>
      <c r="AA62" s="344"/>
      <c r="AB62" s="337"/>
      <c r="AC62" s="344"/>
      <c r="AD62" s="344"/>
      <c r="AE62" s="344"/>
      <c r="AF62" s="337"/>
      <c r="AG62" s="344"/>
    </row>
    <row r="63" spans="1:33" ht="15.75" x14ac:dyDescent="0.25">
      <c r="A63" s="340" t="s">
        <v>133</v>
      </c>
      <c r="B63" s="320"/>
      <c r="C63" s="345">
        <v>0</v>
      </c>
      <c r="D63" s="337"/>
      <c r="E63" s="345">
        <v>0</v>
      </c>
      <c r="F63" s="346"/>
      <c r="G63" s="345">
        <v>0</v>
      </c>
      <c r="H63" s="337"/>
      <c r="I63" s="345">
        <f t="shared" si="55"/>
        <v>0</v>
      </c>
      <c r="K63" s="345">
        <v>0</v>
      </c>
      <c r="L63" s="337"/>
      <c r="M63" s="345">
        <v>0</v>
      </c>
      <c r="N63" s="346"/>
      <c r="O63" s="345">
        <v>0</v>
      </c>
      <c r="P63" s="337"/>
      <c r="Q63" s="345">
        <f t="shared" si="59"/>
        <v>0</v>
      </c>
      <c r="S63" s="345">
        <v>0</v>
      </c>
      <c r="T63" s="337"/>
      <c r="U63" s="345">
        <v>0</v>
      </c>
      <c r="V63" s="346"/>
      <c r="W63" s="345">
        <v>0</v>
      </c>
      <c r="X63" s="337"/>
      <c r="Y63" s="345">
        <f t="shared" si="60"/>
        <v>0</v>
      </c>
      <c r="AA63" s="345">
        <v>0.25</v>
      </c>
      <c r="AB63" s="337"/>
      <c r="AC63" s="345">
        <v>0</v>
      </c>
      <c r="AD63" s="346"/>
      <c r="AE63" s="345">
        <v>0</v>
      </c>
      <c r="AF63" s="337"/>
      <c r="AG63" s="345">
        <f t="shared" si="61"/>
        <v>0.25</v>
      </c>
    </row>
    <row r="64" spans="1:33" ht="5.0999999999999996" customHeight="1" x14ac:dyDescent="0.25">
      <c r="A64" s="340"/>
      <c r="B64" s="320"/>
      <c r="C64" s="344"/>
      <c r="D64" s="337"/>
      <c r="E64" s="344"/>
      <c r="F64" s="344"/>
      <c r="G64" s="344"/>
      <c r="H64" s="337"/>
      <c r="I64" s="344"/>
      <c r="K64" s="344"/>
      <c r="L64" s="337"/>
      <c r="M64" s="344"/>
      <c r="N64" s="344"/>
      <c r="O64" s="344"/>
      <c r="P64" s="337"/>
      <c r="Q64" s="344"/>
      <c r="S64" s="344"/>
      <c r="T64" s="337"/>
      <c r="U64" s="344"/>
      <c r="V64" s="344"/>
      <c r="W64" s="344"/>
      <c r="X64" s="337"/>
      <c r="Y64" s="344"/>
      <c r="AA64" s="344"/>
      <c r="AB64" s="337"/>
      <c r="AC64" s="344"/>
      <c r="AD64" s="344"/>
      <c r="AE64" s="344"/>
      <c r="AF64" s="337"/>
      <c r="AG64" s="344"/>
    </row>
    <row r="65" spans="1:33" ht="16.5" thickBot="1" x14ac:dyDescent="0.3">
      <c r="A65" s="347" t="s">
        <v>136</v>
      </c>
      <c r="B65" s="320"/>
      <c r="C65" s="348">
        <f>C61+C63</f>
        <v>2.61</v>
      </c>
      <c r="D65" s="337"/>
      <c r="E65" s="348">
        <f>E61+E63</f>
        <v>0.08</v>
      </c>
      <c r="F65" s="349"/>
      <c r="G65" s="348">
        <f>G61+G63</f>
        <v>0</v>
      </c>
      <c r="H65" s="337"/>
      <c r="I65" s="348">
        <f t="shared" si="55"/>
        <v>2.69</v>
      </c>
      <c r="K65" s="348">
        <f>K61+K63</f>
        <v>3.23</v>
      </c>
      <c r="L65" s="337"/>
      <c r="M65" s="348">
        <f>M61+M63</f>
        <v>0.05</v>
      </c>
      <c r="N65" s="349"/>
      <c r="O65" s="348">
        <f>O61+O63</f>
        <v>0</v>
      </c>
      <c r="P65" s="337"/>
      <c r="Q65" s="348">
        <f t="shared" si="59"/>
        <v>3.28</v>
      </c>
      <c r="S65" s="348">
        <f>S61+S63</f>
        <v>3.24</v>
      </c>
      <c r="T65" s="337"/>
      <c r="U65" s="348">
        <f>U61+U63</f>
        <v>0.08</v>
      </c>
      <c r="V65" s="349"/>
      <c r="W65" s="348">
        <f>W61+W63</f>
        <v>0</v>
      </c>
      <c r="X65" s="337"/>
      <c r="Y65" s="348">
        <f t="shared" si="60"/>
        <v>3.3200000000000003</v>
      </c>
      <c r="AA65" s="348">
        <f>AA61+AA63</f>
        <v>-2.25</v>
      </c>
      <c r="AB65" s="337"/>
      <c r="AC65" s="348">
        <f>AC61+AC63</f>
        <v>-0.35</v>
      </c>
      <c r="AD65" s="349"/>
      <c r="AE65" s="348">
        <f>AE61+AE63</f>
        <v>0</v>
      </c>
      <c r="AF65" s="337"/>
      <c r="AG65" s="348">
        <f t="shared" si="61"/>
        <v>-2.6</v>
      </c>
    </row>
    <row r="66" spans="1:33" ht="16.5" thickTop="1" x14ac:dyDescent="0.25">
      <c r="C66" s="350"/>
      <c r="D66" s="351"/>
      <c r="E66" s="350"/>
      <c r="F66" s="352"/>
      <c r="G66" s="352"/>
      <c r="H66" s="351"/>
      <c r="I66" s="352"/>
    </row>
    <row r="67" spans="1:33" x14ac:dyDescent="0.2">
      <c r="A67" s="355"/>
      <c r="E67" s="306"/>
    </row>
    <row r="68" spans="1:33" x14ac:dyDescent="0.2">
      <c r="A68" s="353"/>
    </row>
    <row r="69" spans="1:33" x14ac:dyDescent="0.2">
      <c r="A69" s="353"/>
    </row>
    <row r="70" spans="1:33" x14ac:dyDescent="0.2">
      <c r="A70" s="353"/>
    </row>
    <row r="71" spans="1:33" x14ac:dyDescent="0.2">
      <c r="A71" s="354"/>
    </row>
  </sheetData>
  <mergeCells count="4">
    <mergeCell ref="C6:I6"/>
    <mergeCell ref="K6:Q6"/>
    <mergeCell ref="S6:Y6"/>
    <mergeCell ref="AA6:AG6"/>
  </mergeCells>
  <printOptions horizontalCentered="1"/>
  <pageMargins left="0.16" right="0.16" top="0.27" bottom="0.33" header="0.28999999999999998" footer="0.16"/>
  <pageSetup scale="33" orientation="landscape" r:id="rId1"/>
  <headerFooter>
    <oddFooter>&amp;C&amp;14Table 7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77"/>
  <sheetViews>
    <sheetView zoomScaleNormal="100" workbookViewId="0">
      <pane xSplit="2" topLeftCell="C1" activePane="topRight" state="frozen"/>
      <selection activeCell="A43" sqref="A43"/>
      <selection pane="topRight" activeCell="C1" sqref="C1"/>
    </sheetView>
  </sheetViews>
  <sheetFormatPr defaultColWidth="8.88671875" defaultRowHeight="15" x14ac:dyDescent="0.2"/>
  <cols>
    <col min="1" max="1" width="26.5546875" style="308" customWidth="1"/>
    <col min="2" max="2" width="23.44140625" style="308" customWidth="1"/>
    <col min="3" max="3" width="14" style="308" customWidth="1"/>
    <col min="4" max="4" width="2.6640625" style="335" customWidth="1"/>
    <col min="5" max="5" width="17.6640625" style="308" customWidth="1"/>
    <col min="6" max="6" width="2.6640625" style="308" customWidth="1"/>
    <col min="7" max="7" width="18.21875" style="308" customWidth="1"/>
    <col min="8" max="8" width="2.6640625" style="335" customWidth="1"/>
    <col min="9" max="9" width="14" style="308" customWidth="1"/>
    <col min="10" max="10" width="2.6640625" style="308" customWidth="1"/>
    <col min="11" max="11" width="13.88671875" style="308" customWidth="1"/>
    <col min="12" max="12" width="2.6640625" style="308" customWidth="1"/>
    <col min="13" max="13" width="17.6640625" style="308" customWidth="1"/>
    <col min="14" max="14" width="2.6640625" style="308" customWidth="1"/>
    <col min="15" max="15" width="18.21875" style="308" customWidth="1"/>
    <col min="16" max="16" width="2.6640625" style="308" customWidth="1"/>
    <col min="17" max="17" width="13.88671875" style="308" customWidth="1"/>
    <col min="18" max="18" width="2.6640625" style="308" customWidth="1"/>
    <col min="19" max="19" width="13.88671875" style="308" customWidth="1"/>
    <col min="20" max="20" width="2.6640625" style="308" customWidth="1"/>
    <col min="21" max="21" width="17.6640625" style="308" customWidth="1"/>
    <col min="22" max="22" width="2.6640625" style="308" customWidth="1"/>
    <col min="23" max="23" width="18.21875" style="308" customWidth="1"/>
    <col min="24" max="24" width="2.6640625" style="308" customWidth="1"/>
    <col min="25" max="25" width="13.88671875" style="308" customWidth="1"/>
    <col min="26" max="26" width="2.6640625" style="308" customWidth="1"/>
    <col min="27" max="27" width="13.88671875" style="308" customWidth="1"/>
    <col min="28" max="28" width="2.6640625" style="308" customWidth="1"/>
    <col min="29" max="29" width="17.6640625" style="308" customWidth="1"/>
    <col min="30" max="30" width="2.6640625" style="308" customWidth="1"/>
    <col min="31" max="31" width="18.21875" style="308" customWidth="1"/>
    <col min="32" max="32" width="2.6640625" style="308" customWidth="1"/>
    <col min="33" max="33" width="13.88671875" style="308" customWidth="1"/>
    <col min="34" max="34" width="2.6640625" style="308" customWidth="1"/>
    <col min="35" max="209" width="8.88671875" style="308"/>
    <col min="210" max="210" width="17.33203125" style="308" customWidth="1"/>
    <col min="211" max="211" width="20.88671875" style="308" customWidth="1"/>
    <col min="212" max="212" width="10.77734375" style="308" customWidth="1"/>
    <col min="213" max="213" width="19" style="308" customWidth="1"/>
    <col min="214" max="214" width="3.77734375" style="308" customWidth="1"/>
    <col min="215" max="215" width="19" style="308" customWidth="1"/>
    <col min="216" max="216" width="3.77734375" style="308" customWidth="1"/>
    <col min="217" max="217" width="19" style="308" customWidth="1"/>
    <col min="218" max="218" width="3.77734375" style="308" customWidth="1"/>
    <col min="219" max="219" width="19" style="308" customWidth="1"/>
    <col min="220" max="220" width="8.88671875" style="308"/>
    <col min="221" max="221" width="19" style="308" customWidth="1"/>
    <col min="222" max="222" width="3.77734375" style="308" customWidth="1"/>
    <col min="223" max="223" width="19" style="308" customWidth="1"/>
    <col min="224" max="465" width="8.88671875" style="308"/>
    <col min="466" max="466" width="17.33203125" style="308" customWidth="1"/>
    <col min="467" max="467" width="20.88671875" style="308" customWidth="1"/>
    <col min="468" max="468" width="10.77734375" style="308" customWidth="1"/>
    <col min="469" max="469" width="19" style="308" customWidth="1"/>
    <col min="470" max="470" width="3.77734375" style="308" customWidth="1"/>
    <col min="471" max="471" width="19" style="308" customWidth="1"/>
    <col min="472" max="472" width="3.77734375" style="308" customWidth="1"/>
    <col min="473" max="473" width="19" style="308" customWidth="1"/>
    <col min="474" max="474" width="3.77734375" style="308" customWidth="1"/>
    <col min="475" max="475" width="19" style="308" customWidth="1"/>
    <col min="476" max="476" width="8.88671875" style="308"/>
    <col min="477" max="477" width="19" style="308" customWidth="1"/>
    <col min="478" max="478" width="3.77734375" style="308" customWidth="1"/>
    <col min="479" max="479" width="19" style="308" customWidth="1"/>
    <col min="480" max="721" width="8.88671875" style="308"/>
    <col min="722" max="722" width="17.33203125" style="308" customWidth="1"/>
    <col min="723" max="723" width="20.88671875" style="308" customWidth="1"/>
    <col min="724" max="724" width="10.77734375" style="308" customWidth="1"/>
    <col min="725" max="725" width="19" style="308" customWidth="1"/>
    <col min="726" max="726" width="3.77734375" style="308" customWidth="1"/>
    <col min="727" max="727" width="19" style="308" customWidth="1"/>
    <col min="728" max="728" width="3.77734375" style="308" customWidth="1"/>
    <col min="729" max="729" width="19" style="308" customWidth="1"/>
    <col min="730" max="730" width="3.77734375" style="308" customWidth="1"/>
    <col min="731" max="731" width="19" style="308" customWidth="1"/>
    <col min="732" max="732" width="8.88671875" style="308"/>
    <col min="733" max="733" width="19" style="308" customWidth="1"/>
    <col min="734" max="734" width="3.77734375" style="308" customWidth="1"/>
    <col min="735" max="735" width="19" style="308" customWidth="1"/>
    <col min="736" max="977" width="8.88671875" style="308"/>
    <col min="978" max="978" width="17.33203125" style="308" customWidth="1"/>
    <col min="979" max="979" width="20.88671875" style="308" customWidth="1"/>
    <col min="980" max="980" width="10.77734375" style="308" customWidth="1"/>
    <col min="981" max="981" width="19" style="308" customWidth="1"/>
    <col min="982" max="982" width="3.77734375" style="308" customWidth="1"/>
    <col min="983" max="983" width="19" style="308" customWidth="1"/>
    <col min="984" max="984" width="3.77734375" style="308" customWidth="1"/>
    <col min="985" max="985" width="19" style="308" customWidth="1"/>
    <col min="986" max="986" width="3.77734375" style="308" customWidth="1"/>
    <col min="987" max="987" width="19" style="308" customWidth="1"/>
    <col min="988" max="988" width="8.88671875" style="308"/>
    <col min="989" max="989" width="19" style="308" customWidth="1"/>
    <col min="990" max="990" width="3.77734375" style="308" customWidth="1"/>
    <col min="991" max="991" width="19" style="308" customWidth="1"/>
    <col min="992" max="1233" width="8.88671875" style="308"/>
    <col min="1234" max="1234" width="17.33203125" style="308" customWidth="1"/>
    <col min="1235" max="1235" width="20.88671875" style="308" customWidth="1"/>
    <col min="1236" max="1236" width="10.77734375" style="308" customWidth="1"/>
    <col min="1237" max="1237" width="19" style="308" customWidth="1"/>
    <col min="1238" max="1238" width="3.77734375" style="308" customWidth="1"/>
    <col min="1239" max="1239" width="19" style="308" customWidth="1"/>
    <col min="1240" max="1240" width="3.77734375" style="308" customWidth="1"/>
    <col min="1241" max="1241" width="19" style="308" customWidth="1"/>
    <col min="1242" max="1242" width="3.77734375" style="308" customWidth="1"/>
    <col min="1243" max="1243" width="19" style="308" customWidth="1"/>
    <col min="1244" max="1244" width="8.88671875" style="308"/>
    <col min="1245" max="1245" width="19" style="308" customWidth="1"/>
    <col min="1246" max="1246" width="3.77734375" style="308" customWidth="1"/>
    <col min="1247" max="1247" width="19" style="308" customWidth="1"/>
    <col min="1248" max="1489" width="8.88671875" style="308"/>
    <col min="1490" max="1490" width="17.33203125" style="308" customWidth="1"/>
    <col min="1491" max="1491" width="20.88671875" style="308" customWidth="1"/>
    <col min="1492" max="1492" width="10.77734375" style="308" customWidth="1"/>
    <col min="1493" max="1493" width="19" style="308" customWidth="1"/>
    <col min="1494" max="1494" width="3.77734375" style="308" customWidth="1"/>
    <col min="1495" max="1495" width="19" style="308" customWidth="1"/>
    <col min="1496" max="1496" width="3.77734375" style="308" customWidth="1"/>
    <col min="1497" max="1497" width="19" style="308" customWidth="1"/>
    <col min="1498" max="1498" width="3.77734375" style="308" customWidth="1"/>
    <col min="1499" max="1499" width="19" style="308" customWidth="1"/>
    <col min="1500" max="1500" width="8.88671875" style="308"/>
    <col min="1501" max="1501" width="19" style="308" customWidth="1"/>
    <col min="1502" max="1502" width="3.77734375" style="308" customWidth="1"/>
    <col min="1503" max="1503" width="19" style="308" customWidth="1"/>
    <col min="1504" max="1745" width="8.88671875" style="308"/>
    <col min="1746" max="1746" width="17.33203125" style="308" customWidth="1"/>
    <col min="1747" max="1747" width="20.88671875" style="308" customWidth="1"/>
    <col min="1748" max="1748" width="10.77734375" style="308" customWidth="1"/>
    <col min="1749" max="1749" width="19" style="308" customWidth="1"/>
    <col min="1750" max="1750" width="3.77734375" style="308" customWidth="1"/>
    <col min="1751" max="1751" width="19" style="308" customWidth="1"/>
    <col min="1752" max="1752" width="3.77734375" style="308" customWidth="1"/>
    <col min="1753" max="1753" width="19" style="308" customWidth="1"/>
    <col min="1754" max="1754" width="3.77734375" style="308" customWidth="1"/>
    <col min="1755" max="1755" width="19" style="308" customWidth="1"/>
    <col min="1756" max="1756" width="8.88671875" style="308"/>
    <col min="1757" max="1757" width="19" style="308" customWidth="1"/>
    <col min="1758" max="1758" width="3.77734375" style="308" customWidth="1"/>
    <col min="1759" max="1759" width="19" style="308" customWidth="1"/>
    <col min="1760" max="2001" width="8.88671875" style="308"/>
    <col min="2002" max="2002" width="17.33203125" style="308" customWidth="1"/>
    <col min="2003" max="2003" width="20.88671875" style="308" customWidth="1"/>
    <col min="2004" max="2004" width="10.77734375" style="308" customWidth="1"/>
    <col min="2005" max="2005" width="19" style="308" customWidth="1"/>
    <col min="2006" max="2006" width="3.77734375" style="308" customWidth="1"/>
    <col min="2007" max="2007" width="19" style="308" customWidth="1"/>
    <col min="2008" max="2008" width="3.77734375" style="308" customWidth="1"/>
    <col min="2009" max="2009" width="19" style="308" customWidth="1"/>
    <col min="2010" max="2010" width="3.77734375" style="308" customWidth="1"/>
    <col min="2011" max="2011" width="19" style="308" customWidth="1"/>
    <col min="2012" max="2012" width="8.88671875" style="308"/>
    <col min="2013" max="2013" width="19" style="308" customWidth="1"/>
    <col min="2014" max="2014" width="3.77734375" style="308" customWidth="1"/>
    <col min="2015" max="2015" width="19" style="308" customWidth="1"/>
    <col min="2016" max="2257" width="8.88671875" style="308"/>
    <col min="2258" max="2258" width="17.33203125" style="308" customWidth="1"/>
    <col min="2259" max="2259" width="20.88671875" style="308" customWidth="1"/>
    <col min="2260" max="2260" width="10.77734375" style="308" customWidth="1"/>
    <col min="2261" max="2261" width="19" style="308" customWidth="1"/>
    <col min="2262" max="2262" width="3.77734375" style="308" customWidth="1"/>
    <col min="2263" max="2263" width="19" style="308" customWidth="1"/>
    <col min="2264" max="2264" width="3.77734375" style="308" customWidth="1"/>
    <col min="2265" max="2265" width="19" style="308" customWidth="1"/>
    <col min="2266" max="2266" width="3.77734375" style="308" customWidth="1"/>
    <col min="2267" max="2267" width="19" style="308" customWidth="1"/>
    <col min="2268" max="2268" width="8.88671875" style="308"/>
    <col min="2269" max="2269" width="19" style="308" customWidth="1"/>
    <col min="2270" max="2270" width="3.77734375" style="308" customWidth="1"/>
    <col min="2271" max="2271" width="19" style="308" customWidth="1"/>
    <col min="2272" max="2513" width="8.88671875" style="308"/>
    <col min="2514" max="2514" width="17.33203125" style="308" customWidth="1"/>
    <col min="2515" max="2515" width="20.88671875" style="308" customWidth="1"/>
    <col min="2516" max="2516" width="10.77734375" style="308" customWidth="1"/>
    <col min="2517" max="2517" width="19" style="308" customWidth="1"/>
    <col min="2518" max="2518" width="3.77734375" style="308" customWidth="1"/>
    <col min="2519" max="2519" width="19" style="308" customWidth="1"/>
    <col min="2520" max="2520" width="3.77734375" style="308" customWidth="1"/>
    <col min="2521" max="2521" width="19" style="308" customWidth="1"/>
    <col min="2522" max="2522" width="3.77734375" style="308" customWidth="1"/>
    <col min="2523" max="2523" width="19" style="308" customWidth="1"/>
    <col min="2524" max="2524" width="8.88671875" style="308"/>
    <col min="2525" max="2525" width="19" style="308" customWidth="1"/>
    <col min="2526" max="2526" width="3.77734375" style="308" customWidth="1"/>
    <col min="2527" max="2527" width="19" style="308" customWidth="1"/>
    <col min="2528" max="2769" width="8.88671875" style="308"/>
    <col min="2770" max="2770" width="17.33203125" style="308" customWidth="1"/>
    <col min="2771" max="2771" width="20.88671875" style="308" customWidth="1"/>
    <col min="2772" max="2772" width="10.77734375" style="308" customWidth="1"/>
    <col min="2773" max="2773" width="19" style="308" customWidth="1"/>
    <col min="2774" max="2774" width="3.77734375" style="308" customWidth="1"/>
    <col min="2775" max="2775" width="19" style="308" customWidth="1"/>
    <col min="2776" max="2776" width="3.77734375" style="308" customWidth="1"/>
    <col min="2777" max="2777" width="19" style="308" customWidth="1"/>
    <col min="2778" max="2778" width="3.77734375" style="308" customWidth="1"/>
    <col min="2779" max="2779" width="19" style="308" customWidth="1"/>
    <col min="2780" max="2780" width="8.88671875" style="308"/>
    <col min="2781" max="2781" width="19" style="308" customWidth="1"/>
    <col min="2782" max="2782" width="3.77734375" style="308" customWidth="1"/>
    <col min="2783" max="2783" width="19" style="308" customWidth="1"/>
    <col min="2784" max="3025" width="8.88671875" style="308"/>
    <col min="3026" max="3026" width="17.33203125" style="308" customWidth="1"/>
    <col min="3027" max="3027" width="20.88671875" style="308" customWidth="1"/>
    <col min="3028" max="3028" width="10.77734375" style="308" customWidth="1"/>
    <col min="3029" max="3029" width="19" style="308" customWidth="1"/>
    <col min="3030" max="3030" width="3.77734375" style="308" customWidth="1"/>
    <col min="3031" max="3031" width="19" style="308" customWidth="1"/>
    <col min="3032" max="3032" width="3.77734375" style="308" customWidth="1"/>
    <col min="3033" max="3033" width="19" style="308" customWidth="1"/>
    <col min="3034" max="3034" width="3.77734375" style="308" customWidth="1"/>
    <col min="3035" max="3035" width="19" style="308" customWidth="1"/>
    <col min="3036" max="3036" width="8.88671875" style="308"/>
    <col min="3037" max="3037" width="19" style="308" customWidth="1"/>
    <col min="3038" max="3038" width="3.77734375" style="308" customWidth="1"/>
    <col min="3039" max="3039" width="19" style="308" customWidth="1"/>
    <col min="3040" max="3281" width="8.88671875" style="308"/>
    <col min="3282" max="3282" width="17.33203125" style="308" customWidth="1"/>
    <col min="3283" max="3283" width="20.88671875" style="308" customWidth="1"/>
    <col min="3284" max="3284" width="10.77734375" style="308" customWidth="1"/>
    <col min="3285" max="3285" width="19" style="308" customWidth="1"/>
    <col min="3286" max="3286" width="3.77734375" style="308" customWidth="1"/>
    <col min="3287" max="3287" width="19" style="308" customWidth="1"/>
    <col min="3288" max="3288" width="3.77734375" style="308" customWidth="1"/>
    <col min="3289" max="3289" width="19" style="308" customWidth="1"/>
    <col min="3290" max="3290" width="3.77734375" style="308" customWidth="1"/>
    <col min="3291" max="3291" width="19" style="308" customWidth="1"/>
    <col min="3292" max="3292" width="8.88671875" style="308"/>
    <col min="3293" max="3293" width="19" style="308" customWidth="1"/>
    <col min="3294" max="3294" width="3.77734375" style="308" customWidth="1"/>
    <col min="3295" max="3295" width="19" style="308" customWidth="1"/>
    <col min="3296" max="3537" width="8.88671875" style="308"/>
    <col min="3538" max="3538" width="17.33203125" style="308" customWidth="1"/>
    <col min="3539" max="3539" width="20.88671875" style="308" customWidth="1"/>
    <col min="3540" max="3540" width="10.77734375" style="308" customWidth="1"/>
    <col min="3541" max="3541" width="19" style="308" customWidth="1"/>
    <col min="3542" max="3542" width="3.77734375" style="308" customWidth="1"/>
    <col min="3543" max="3543" width="19" style="308" customWidth="1"/>
    <col min="3544" max="3544" width="3.77734375" style="308" customWidth="1"/>
    <col min="3545" max="3545" width="19" style="308" customWidth="1"/>
    <col min="3546" max="3546" width="3.77734375" style="308" customWidth="1"/>
    <col min="3547" max="3547" width="19" style="308" customWidth="1"/>
    <col min="3548" max="3548" width="8.88671875" style="308"/>
    <col min="3549" max="3549" width="19" style="308" customWidth="1"/>
    <col min="3550" max="3550" width="3.77734375" style="308" customWidth="1"/>
    <col min="3551" max="3551" width="19" style="308" customWidth="1"/>
    <col min="3552" max="3793" width="8.88671875" style="308"/>
    <col min="3794" max="3794" width="17.33203125" style="308" customWidth="1"/>
    <col min="3795" max="3795" width="20.88671875" style="308" customWidth="1"/>
    <col min="3796" max="3796" width="10.77734375" style="308" customWidth="1"/>
    <col min="3797" max="3797" width="19" style="308" customWidth="1"/>
    <col min="3798" max="3798" width="3.77734375" style="308" customWidth="1"/>
    <col min="3799" max="3799" width="19" style="308" customWidth="1"/>
    <col min="3800" max="3800" width="3.77734375" style="308" customWidth="1"/>
    <col min="3801" max="3801" width="19" style="308" customWidth="1"/>
    <col min="3802" max="3802" width="3.77734375" style="308" customWidth="1"/>
    <col min="3803" max="3803" width="19" style="308" customWidth="1"/>
    <col min="3804" max="3804" width="8.88671875" style="308"/>
    <col min="3805" max="3805" width="19" style="308" customWidth="1"/>
    <col min="3806" max="3806" width="3.77734375" style="308" customWidth="1"/>
    <col min="3807" max="3807" width="19" style="308" customWidth="1"/>
    <col min="3808" max="4049" width="8.88671875" style="308"/>
    <col min="4050" max="4050" width="17.33203125" style="308" customWidth="1"/>
    <col min="4051" max="4051" width="20.88671875" style="308" customWidth="1"/>
    <col min="4052" max="4052" width="10.77734375" style="308" customWidth="1"/>
    <col min="4053" max="4053" width="19" style="308" customWidth="1"/>
    <col min="4054" max="4054" width="3.77734375" style="308" customWidth="1"/>
    <col min="4055" max="4055" width="19" style="308" customWidth="1"/>
    <col min="4056" max="4056" width="3.77734375" style="308" customWidth="1"/>
    <col min="4057" max="4057" width="19" style="308" customWidth="1"/>
    <col min="4058" max="4058" width="3.77734375" style="308" customWidth="1"/>
    <col min="4059" max="4059" width="19" style="308" customWidth="1"/>
    <col min="4060" max="4060" width="8.88671875" style="308"/>
    <col min="4061" max="4061" width="19" style="308" customWidth="1"/>
    <col min="4062" max="4062" width="3.77734375" style="308" customWidth="1"/>
    <col min="4063" max="4063" width="19" style="308" customWidth="1"/>
    <col min="4064" max="4305" width="8.88671875" style="308"/>
    <col min="4306" max="4306" width="17.33203125" style="308" customWidth="1"/>
    <col min="4307" max="4307" width="20.88671875" style="308" customWidth="1"/>
    <col min="4308" max="4308" width="10.77734375" style="308" customWidth="1"/>
    <col min="4309" max="4309" width="19" style="308" customWidth="1"/>
    <col min="4310" max="4310" width="3.77734375" style="308" customWidth="1"/>
    <col min="4311" max="4311" width="19" style="308" customWidth="1"/>
    <col min="4312" max="4312" width="3.77734375" style="308" customWidth="1"/>
    <col min="4313" max="4313" width="19" style="308" customWidth="1"/>
    <col min="4314" max="4314" width="3.77734375" style="308" customWidth="1"/>
    <col min="4315" max="4315" width="19" style="308" customWidth="1"/>
    <col min="4316" max="4316" width="8.88671875" style="308"/>
    <col min="4317" max="4317" width="19" style="308" customWidth="1"/>
    <col min="4318" max="4318" width="3.77734375" style="308" customWidth="1"/>
    <col min="4319" max="4319" width="19" style="308" customWidth="1"/>
    <col min="4320" max="4561" width="8.88671875" style="308"/>
    <col min="4562" max="4562" width="17.33203125" style="308" customWidth="1"/>
    <col min="4563" max="4563" width="20.88671875" style="308" customWidth="1"/>
    <col min="4564" max="4564" width="10.77734375" style="308" customWidth="1"/>
    <col min="4565" max="4565" width="19" style="308" customWidth="1"/>
    <col min="4566" max="4566" width="3.77734375" style="308" customWidth="1"/>
    <col min="4567" max="4567" width="19" style="308" customWidth="1"/>
    <col min="4568" max="4568" width="3.77734375" style="308" customWidth="1"/>
    <col min="4569" max="4569" width="19" style="308" customWidth="1"/>
    <col min="4570" max="4570" width="3.77734375" style="308" customWidth="1"/>
    <col min="4571" max="4571" width="19" style="308" customWidth="1"/>
    <col min="4572" max="4572" width="8.88671875" style="308"/>
    <col min="4573" max="4573" width="19" style="308" customWidth="1"/>
    <col min="4574" max="4574" width="3.77734375" style="308" customWidth="1"/>
    <col min="4575" max="4575" width="19" style="308" customWidth="1"/>
    <col min="4576" max="4817" width="8.88671875" style="308"/>
    <col min="4818" max="4818" width="17.33203125" style="308" customWidth="1"/>
    <col min="4819" max="4819" width="20.88671875" style="308" customWidth="1"/>
    <col min="4820" max="4820" width="10.77734375" style="308" customWidth="1"/>
    <col min="4821" max="4821" width="19" style="308" customWidth="1"/>
    <col min="4822" max="4822" width="3.77734375" style="308" customWidth="1"/>
    <col min="4823" max="4823" width="19" style="308" customWidth="1"/>
    <col min="4824" max="4824" width="3.77734375" style="308" customWidth="1"/>
    <col min="4825" max="4825" width="19" style="308" customWidth="1"/>
    <col min="4826" max="4826" width="3.77734375" style="308" customWidth="1"/>
    <col min="4827" max="4827" width="19" style="308" customWidth="1"/>
    <col min="4828" max="4828" width="8.88671875" style="308"/>
    <col min="4829" max="4829" width="19" style="308" customWidth="1"/>
    <col min="4830" max="4830" width="3.77734375" style="308" customWidth="1"/>
    <col min="4831" max="4831" width="19" style="308" customWidth="1"/>
    <col min="4832" max="5073" width="8.88671875" style="308"/>
    <col min="5074" max="5074" width="17.33203125" style="308" customWidth="1"/>
    <col min="5075" max="5075" width="20.88671875" style="308" customWidth="1"/>
    <col min="5076" max="5076" width="10.77734375" style="308" customWidth="1"/>
    <col min="5077" max="5077" width="19" style="308" customWidth="1"/>
    <col min="5078" max="5078" width="3.77734375" style="308" customWidth="1"/>
    <col min="5079" max="5079" width="19" style="308" customWidth="1"/>
    <col min="5080" max="5080" width="3.77734375" style="308" customWidth="1"/>
    <col min="5081" max="5081" width="19" style="308" customWidth="1"/>
    <col min="5082" max="5082" width="3.77734375" style="308" customWidth="1"/>
    <col min="5083" max="5083" width="19" style="308" customWidth="1"/>
    <col min="5084" max="5084" width="8.88671875" style="308"/>
    <col min="5085" max="5085" width="19" style="308" customWidth="1"/>
    <col min="5086" max="5086" width="3.77734375" style="308" customWidth="1"/>
    <col min="5087" max="5087" width="19" style="308" customWidth="1"/>
    <col min="5088" max="5329" width="8.88671875" style="308"/>
    <col min="5330" max="5330" width="17.33203125" style="308" customWidth="1"/>
    <col min="5331" max="5331" width="20.88671875" style="308" customWidth="1"/>
    <col min="5332" max="5332" width="10.77734375" style="308" customWidth="1"/>
    <col min="5333" max="5333" width="19" style="308" customWidth="1"/>
    <col min="5334" max="5334" width="3.77734375" style="308" customWidth="1"/>
    <col min="5335" max="5335" width="19" style="308" customWidth="1"/>
    <col min="5336" max="5336" width="3.77734375" style="308" customWidth="1"/>
    <col min="5337" max="5337" width="19" style="308" customWidth="1"/>
    <col min="5338" max="5338" width="3.77734375" style="308" customWidth="1"/>
    <col min="5339" max="5339" width="19" style="308" customWidth="1"/>
    <col min="5340" max="5340" width="8.88671875" style="308"/>
    <col min="5341" max="5341" width="19" style="308" customWidth="1"/>
    <col min="5342" max="5342" width="3.77734375" style="308" customWidth="1"/>
    <col min="5343" max="5343" width="19" style="308" customWidth="1"/>
    <col min="5344" max="5585" width="8.88671875" style="308"/>
    <col min="5586" max="5586" width="17.33203125" style="308" customWidth="1"/>
    <col min="5587" max="5587" width="20.88671875" style="308" customWidth="1"/>
    <col min="5588" max="5588" width="10.77734375" style="308" customWidth="1"/>
    <col min="5589" max="5589" width="19" style="308" customWidth="1"/>
    <col min="5590" max="5590" width="3.77734375" style="308" customWidth="1"/>
    <col min="5591" max="5591" width="19" style="308" customWidth="1"/>
    <col min="5592" max="5592" width="3.77734375" style="308" customWidth="1"/>
    <col min="5593" max="5593" width="19" style="308" customWidth="1"/>
    <col min="5594" max="5594" width="3.77734375" style="308" customWidth="1"/>
    <col min="5595" max="5595" width="19" style="308" customWidth="1"/>
    <col min="5596" max="5596" width="8.88671875" style="308"/>
    <col min="5597" max="5597" width="19" style="308" customWidth="1"/>
    <col min="5598" max="5598" width="3.77734375" style="308" customWidth="1"/>
    <col min="5599" max="5599" width="19" style="308" customWidth="1"/>
    <col min="5600" max="5841" width="8.88671875" style="308"/>
    <col min="5842" max="5842" width="17.33203125" style="308" customWidth="1"/>
    <col min="5843" max="5843" width="20.88671875" style="308" customWidth="1"/>
    <col min="5844" max="5844" width="10.77734375" style="308" customWidth="1"/>
    <col min="5845" max="5845" width="19" style="308" customWidth="1"/>
    <col min="5846" max="5846" width="3.77734375" style="308" customWidth="1"/>
    <col min="5847" max="5847" width="19" style="308" customWidth="1"/>
    <col min="5848" max="5848" width="3.77734375" style="308" customWidth="1"/>
    <col min="5849" max="5849" width="19" style="308" customWidth="1"/>
    <col min="5850" max="5850" width="3.77734375" style="308" customWidth="1"/>
    <col min="5851" max="5851" width="19" style="308" customWidth="1"/>
    <col min="5852" max="5852" width="8.88671875" style="308"/>
    <col min="5853" max="5853" width="19" style="308" customWidth="1"/>
    <col min="5854" max="5854" width="3.77734375" style="308" customWidth="1"/>
    <col min="5855" max="5855" width="19" style="308" customWidth="1"/>
    <col min="5856" max="6097" width="8.88671875" style="308"/>
    <col min="6098" max="6098" width="17.33203125" style="308" customWidth="1"/>
    <col min="6099" max="6099" width="20.88671875" style="308" customWidth="1"/>
    <col min="6100" max="6100" width="10.77734375" style="308" customWidth="1"/>
    <col min="6101" max="6101" width="19" style="308" customWidth="1"/>
    <col min="6102" max="6102" width="3.77734375" style="308" customWidth="1"/>
    <col min="6103" max="6103" width="19" style="308" customWidth="1"/>
    <col min="6104" max="6104" width="3.77734375" style="308" customWidth="1"/>
    <col min="6105" max="6105" width="19" style="308" customWidth="1"/>
    <col min="6106" max="6106" width="3.77734375" style="308" customWidth="1"/>
    <col min="6107" max="6107" width="19" style="308" customWidth="1"/>
    <col min="6108" max="6108" width="8.88671875" style="308"/>
    <col min="6109" max="6109" width="19" style="308" customWidth="1"/>
    <col min="6110" max="6110" width="3.77734375" style="308" customWidth="1"/>
    <col min="6111" max="6111" width="19" style="308" customWidth="1"/>
    <col min="6112" max="6353" width="8.88671875" style="308"/>
    <col min="6354" max="6354" width="17.33203125" style="308" customWidth="1"/>
    <col min="6355" max="6355" width="20.88671875" style="308" customWidth="1"/>
    <col min="6356" max="6356" width="10.77734375" style="308" customWidth="1"/>
    <col min="6357" max="6357" width="19" style="308" customWidth="1"/>
    <col min="6358" max="6358" width="3.77734375" style="308" customWidth="1"/>
    <col min="6359" max="6359" width="19" style="308" customWidth="1"/>
    <col min="6360" max="6360" width="3.77734375" style="308" customWidth="1"/>
    <col min="6361" max="6361" width="19" style="308" customWidth="1"/>
    <col min="6362" max="6362" width="3.77734375" style="308" customWidth="1"/>
    <col min="6363" max="6363" width="19" style="308" customWidth="1"/>
    <col min="6364" max="6364" width="8.88671875" style="308"/>
    <col min="6365" max="6365" width="19" style="308" customWidth="1"/>
    <col min="6366" max="6366" width="3.77734375" style="308" customWidth="1"/>
    <col min="6367" max="6367" width="19" style="308" customWidth="1"/>
    <col min="6368" max="6609" width="8.88671875" style="308"/>
    <col min="6610" max="6610" width="17.33203125" style="308" customWidth="1"/>
    <col min="6611" max="6611" width="20.88671875" style="308" customWidth="1"/>
    <col min="6612" max="6612" width="10.77734375" style="308" customWidth="1"/>
    <col min="6613" max="6613" width="19" style="308" customWidth="1"/>
    <col min="6614" max="6614" width="3.77734375" style="308" customWidth="1"/>
    <col min="6615" max="6615" width="19" style="308" customWidth="1"/>
    <col min="6616" max="6616" width="3.77734375" style="308" customWidth="1"/>
    <col min="6617" max="6617" width="19" style="308" customWidth="1"/>
    <col min="6618" max="6618" width="3.77734375" style="308" customWidth="1"/>
    <col min="6619" max="6619" width="19" style="308" customWidth="1"/>
    <col min="6620" max="6620" width="8.88671875" style="308"/>
    <col min="6621" max="6621" width="19" style="308" customWidth="1"/>
    <col min="6622" max="6622" width="3.77734375" style="308" customWidth="1"/>
    <col min="6623" max="6623" width="19" style="308" customWidth="1"/>
    <col min="6624" max="6865" width="8.88671875" style="308"/>
    <col min="6866" max="6866" width="17.33203125" style="308" customWidth="1"/>
    <col min="6867" max="6867" width="20.88671875" style="308" customWidth="1"/>
    <col min="6868" max="6868" width="10.77734375" style="308" customWidth="1"/>
    <col min="6869" max="6869" width="19" style="308" customWidth="1"/>
    <col min="6870" max="6870" width="3.77734375" style="308" customWidth="1"/>
    <col min="6871" max="6871" width="19" style="308" customWidth="1"/>
    <col min="6872" max="6872" width="3.77734375" style="308" customWidth="1"/>
    <col min="6873" max="6873" width="19" style="308" customWidth="1"/>
    <col min="6874" max="6874" width="3.77734375" style="308" customWidth="1"/>
    <col min="6875" max="6875" width="19" style="308" customWidth="1"/>
    <col min="6876" max="6876" width="8.88671875" style="308"/>
    <col min="6877" max="6877" width="19" style="308" customWidth="1"/>
    <col min="6878" max="6878" width="3.77734375" style="308" customWidth="1"/>
    <col min="6879" max="6879" width="19" style="308" customWidth="1"/>
    <col min="6880" max="7121" width="8.88671875" style="308"/>
    <col min="7122" max="7122" width="17.33203125" style="308" customWidth="1"/>
    <col min="7123" max="7123" width="20.88671875" style="308" customWidth="1"/>
    <col min="7124" max="7124" width="10.77734375" style="308" customWidth="1"/>
    <col min="7125" max="7125" width="19" style="308" customWidth="1"/>
    <col min="7126" max="7126" width="3.77734375" style="308" customWidth="1"/>
    <col min="7127" max="7127" width="19" style="308" customWidth="1"/>
    <col min="7128" max="7128" width="3.77734375" style="308" customWidth="1"/>
    <col min="7129" max="7129" width="19" style="308" customWidth="1"/>
    <col min="7130" max="7130" width="3.77734375" style="308" customWidth="1"/>
    <col min="7131" max="7131" width="19" style="308" customWidth="1"/>
    <col min="7132" max="7132" width="8.88671875" style="308"/>
    <col min="7133" max="7133" width="19" style="308" customWidth="1"/>
    <col min="7134" max="7134" width="3.77734375" style="308" customWidth="1"/>
    <col min="7135" max="7135" width="19" style="308" customWidth="1"/>
    <col min="7136" max="7377" width="8.88671875" style="308"/>
    <col min="7378" max="7378" width="17.33203125" style="308" customWidth="1"/>
    <col min="7379" max="7379" width="20.88671875" style="308" customWidth="1"/>
    <col min="7380" max="7380" width="10.77734375" style="308" customWidth="1"/>
    <col min="7381" max="7381" width="19" style="308" customWidth="1"/>
    <col min="7382" max="7382" width="3.77734375" style="308" customWidth="1"/>
    <col min="7383" max="7383" width="19" style="308" customWidth="1"/>
    <col min="7384" max="7384" width="3.77734375" style="308" customWidth="1"/>
    <col min="7385" max="7385" width="19" style="308" customWidth="1"/>
    <col min="7386" max="7386" width="3.77734375" style="308" customWidth="1"/>
    <col min="7387" max="7387" width="19" style="308" customWidth="1"/>
    <col min="7388" max="7388" width="8.88671875" style="308"/>
    <col min="7389" max="7389" width="19" style="308" customWidth="1"/>
    <col min="7390" max="7390" width="3.77734375" style="308" customWidth="1"/>
    <col min="7391" max="7391" width="19" style="308" customWidth="1"/>
    <col min="7392" max="7633" width="8.88671875" style="308"/>
    <col min="7634" max="7634" width="17.33203125" style="308" customWidth="1"/>
    <col min="7635" max="7635" width="20.88671875" style="308" customWidth="1"/>
    <col min="7636" max="7636" width="10.77734375" style="308" customWidth="1"/>
    <col min="7637" max="7637" width="19" style="308" customWidth="1"/>
    <col min="7638" max="7638" width="3.77734375" style="308" customWidth="1"/>
    <col min="7639" max="7639" width="19" style="308" customWidth="1"/>
    <col min="7640" max="7640" width="3.77734375" style="308" customWidth="1"/>
    <col min="7641" max="7641" width="19" style="308" customWidth="1"/>
    <col min="7642" max="7642" width="3.77734375" style="308" customWidth="1"/>
    <col min="7643" max="7643" width="19" style="308" customWidth="1"/>
    <col min="7644" max="7644" width="8.88671875" style="308"/>
    <col min="7645" max="7645" width="19" style="308" customWidth="1"/>
    <col min="7646" max="7646" width="3.77734375" style="308" customWidth="1"/>
    <col min="7647" max="7647" width="19" style="308" customWidth="1"/>
    <col min="7648" max="7889" width="8.88671875" style="308"/>
    <col min="7890" max="7890" width="17.33203125" style="308" customWidth="1"/>
    <col min="7891" max="7891" width="20.88671875" style="308" customWidth="1"/>
    <col min="7892" max="7892" width="10.77734375" style="308" customWidth="1"/>
    <col min="7893" max="7893" width="19" style="308" customWidth="1"/>
    <col min="7894" max="7894" width="3.77734375" style="308" customWidth="1"/>
    <col min="7895" max="7895" width="19" style="308" customWidth="1"/>
    <col min="7896" max="7896" width="3.77734375" style="308" customWidth="1"/>
    <col min="7897" max="7897" width="19" style="308" customWidth="1"/>
    <col min="7898" max="7898" width="3.77734375" style="308" customWidth="1"/>
    <col min="7899" max="7899" width="19" style="308" customWidth="1"/>
    <col min="7900" max="7900" width="8.88671875" style="308"/>
    <col min="7901" max="7901" width="19" style="308" customWidth="1"/>
    <col min="7902" max="7902" width="3.77734375" style="308" customWidth="1"/>
    <col min="7903" max="7903" width="19" style="308" customWidth="1"/>
    <col min="7904" max="8145" width="8.88671875" style="308"/>
    <col min="8146" max="8146" width="17.33203125" style="308" customWidth="1"/>
    <col min="8147" max="8147" width="20.88671875" style="308" customWidth="1"/>
    <col min="8148" max="8148" width="10.77734375" style="308" customWidth="1"/>
    <col min="8149" max="8149" width="19" style="308" customWidth="1"/>
    <col min="8150" max="8150" width="3.77734375" style="308" customWidth="1"/>
    <col min="8151" max="8151" width="19" style="308" customWidth="1"/>
    <col min="8152" max="8152" width="3.77734375" style="308" customWidth="1"/>
    <col min="8153" max="8153" width="19" style="308" customWidth="1"/>
    <col min="8154" max="8154" width="3.77734375" style="308" customWidth="1"/>
    <col min="8155" max="8155" width="19" style="308" customWidth="1"/>
    <col min="8156" max="8156" width="8.88671875" style="308"/>
    <col min="8157" max="8157" width="19" style="308" customWidth="1"/>
    <col min="8158" max="8158" width="3.77734375" style="308" customWidth="1"/>
    <col min="8159" max="8159" width="19" style="308" customWidth="1"/>
    <col min="8160" max="8401" width="8.88671875" style="308"/>
    <col min="8402" max="8402" width="17.33203125" style="308" customWidth="1"/>
    <col min="8403" max="8403" width="20.88671875" style="308" customWidth="1"/>
    <col min="8404" max="8404" width="10.77734375" style="308" customWidth="1"/>
    <col min="8405" max="8405" width="19" style="308" customWidth="1"/>
    <col min="8406" max="8406" width="3.77734375" style="308" customWidth="1"/>
    <col min="8407" max="8407" width="19" style="308" customWidth="1"/>
    <col min="8408" max="8408" width="3.77734375" style="308" customWidth="1"/>
    <col min="8409" max="8409" width="19" style="308" customWidth="1"/>
    <col min="8410" max="8410" width="3.77734375" style="308" customWidth="1"/>
    <col min="8411" max="8411" width="19" style="308" customWidth="1"/>
    <col min="8412" max="8412" width="8.88671875" style="308"/>
    <col min="8413" max="8413" width="19" style="308" customWidth="1"/>
    <col min="8414" max="8414" width="3.77734375" style="308" customWidth="1"/>
    <col min="8415" max="8415" width="19" style="308" customWidth="1"/>
    <col min="8416" max="8657" width="8.88671875" style="308"/>
    <col min="8658" max="8658" width="17.33203125" style="308" customWidth="1"/>
    <col min="8659" max="8659" width="20.88671875" style="308" customWidth="1"/>
    <col min="8660" max="8660" width="10.77734375" style="308" customWidth="1"/>
    <col min="8661" max="8661" width="19" style="308" customWidth="1"/>
    <col min="8662" max="8662" width="3.77734375" style="308" customWidth="1"/>
    <col min="8663" max="8663" width="19" style="308" customWidth="1"/>
    <col min="8664" max="8664" width="3.77734375" style="308" customWidth="1"/>
    <col min="8665" max="8665" width="19" style="308" customWidth="1"/>
    <col min="8666" max="8666" width="3.77734375" style="308" customWidth="1"/>
    <col min="8667" max="8667" width="19" style="308" customWidth="1"/>
    <col min="8668" max="8668" width="8.88671875" style="308"/>
    <col min="8669" max="8669" width="19" style="308" customWidth="1"/>
    <col min="8670" max="8670" width="3.77734375" style="308" customWidth="1"/>
    <col min="8671" max="8671" width="19" style="308" customWidth="1"/>
    <col min="8672" max="8913" width="8.88671875" style="308"/>
    <col min="8914" max="8914" width="17.33203125" style="308" customWidth="1"/>
    <col min="8915" max="8915" width="20.88671875" style="308" customWidth="1"/>
    <col min="8916" max="8916" width="10.77734375" style="308" customWidth="1"/>
    <col min="8917" max="8917" width="19" style="308" customWidth="1"/>
    <col min="8918" max="8918" width="3.77734375" style="308" customWidth="1"/>
    <col min="8919" max="8919" width="19" style="308" customWidth="1"/>
    <col min="8920" max="8920" width="3.77734375" style="308" customWidth="1"/>
    <col min="8921" max="8921" width="19" style="308" customWidth="1"/>
    <col min="8922" max="8922" width="3.77734375" style="308" customWidth="1"/>
    <col min="8923" max="8923" width="19" style="308" customWidth="1"/>
    <col min="8924" max="8924" width="8.88671875" style="308"/>
    <col min="8925" max="8925" width="19" style="308" customWidth="1"/>
    <col min="8926" max="8926" width="3.77734375" style="308" customWidth="1"/>
    <col min="8927" max="8927" width="19" style="308" customWidth="1"/>
    <col min="8928" max="9169" width="8.88671875" style="308"/>
    <col min="9170" max="9170" width="17.33203125" style="308" customWidth="1"/>
    <col min="9171" max="9171" width="20.88671875" style="308" customWidth="1"/>
    <col min="9172" max="9172" width="10.77734375" style="308" customWidth="1"/>
    <col min="9173" max="9173" width="19" style="308" customWidth="1"/>
    <col min="9174" max="9174" width="3.77734375" style="308" customWidth="1"/>
    <col min="9175" max="9175" width="19" style="308" customWidth="1"/>
    <col min="9176" max="9176" width="3.77734375" style="308" customWidth="1"/>
    <col min="9177" max="9177" width="19" style="308" customWidth="1"/>
    <col min="9178" max="9178" width="3.77734375" style="308" customWidth="1"/>
    <col min="9179" max="9179" width="19" style="308" customWidth="1"/>
    <col min="9180" max="9180" width="8.88671875" style="308"/>
    <col min="9181" max="9181" width="19" style="308" customWidth="1"/>
    <col min="9182" max="9182" width="3.77734375" style="308" customWidth="1"/>
    <col min="9183" max="9183" width="19" style="308" customWidth="1"/>
    <col min="9184" max="9425" width="8.88671875" style="308"/>
    <col min="9426" max="9426" width="17.33203125" style="308" customWidth="1"/>
    <col min="9427" max="9427" width="20.88671875" style="308" customWidth="1"/>
    <col min="9428" max="9428" width="10.77734375" style="308" customWidth="1"/>
    <col min="9429" max="9429" width="19" style="308" customWidth="1"/>
    <col min="9430" max="9430" width="3.77734375" style="308" customWidth="1"/>
    <col min="9431" max="9431" width="19" style="308" customWidth="1"/>
    <col min="9432" max="9432" width="3.77734375" style="308" customWidth="1"/>
    <col min="9433" max="9433" width="19" style="308" customWidth="1"/>
    <col min="9434" max="9434" width="3.77734375" style="308" customWidth="1"/>
    <col min="9435" max="9435" width="19" style="308" customWidth="1"/>
    <col min="9436" max="9436" width="8.88671875" style="308"/>
    <col min="9437" max="9437" width="19" style="308" customWidth="1"/>
    <col min="9438" max="9438" width="3.77734375" style="308" customWidth="1"/>
    <col min="9439" max="9439" width="19" style="308" customWidth="1"/>
    <col min="9440" max="9681" width="8.88671875" style="308"/>
    <col min="9682" max="9682" width="17.33203125" style="308" customWidth="1"/>
    <col min="9683" max="9683" width="20.88671875" style="308" customWidth="1"/>
    <col min="9684" max="9684" width="10.77734375" style="308" customWidth="1"/>
    <col min="9685" max="9685" width="19" style="308" customWidth="1"/>
    <col min="9686" max="9686" width="3.77734375" style="308" customWidth="1"/>
    <col min="9687" max="9687" width="19" style="308" customWidth="1"/>
    <col min="9688" max="9688" width="3.77734375" style="308" customWidth="1"/>
    <col min="9689" max="9689" width="19" style="308" customWidth="1"/>
    <col min="9690" max="9690" width="3.77734375" style="308" customWidth="1"/>
    <col min="9691" max="9691" width="19" style="308" customWidth="1"/>
    <col min="9692" max="9692" width="8.88671875" style="308"/>
    <col min="9693" max="9693" width="19" style="308" customWidth="1"/>
    <col min="9694" max="9694" width="3.77734375" style="308" customWidth="1"/>
    <col min="9695" max="9695" width="19" style="308" customWidth="1"/>
    <col min="9696" max="9937" width="8.88671875" style="308"/>
    <col min="9938" max="9938" width="17.33203125" style="308" customWidth="1"/>
    <col min="9939" max="9939" width="20.88671875" style="308" customWidth="1"/>
    <col min="9940" max="9940" width="10.77734375" style="308" customWidth="1"/>
    <col min="9941" max="9941" width="19" style="308" customWidth="1"/>
    <col min="9942" max="9942" width="3.77734375" style="308" customWidth="1"/>
    <col min="9943" max="9943" width="19" style="308" customWidth="1"/>
    <col min="9944" max="9944" width="3.77734375" style="308" customWidth="1"/>
    <col min="9945" max="9945" width="19" style="308" customWidth="1"/>
    <col min="9946" max="9946" width="3.77734375" style="308" customWidth="1"/>
    <col min="9947" max="9947" width="19" style="308" customWidth="1"/>
    <col min="9948" max="9948" width="8.88671875" style="308"/>
    <col min="9949" max="9949" width="19" style="308" customWidth="1"/>
    <col min="9950" max="9950" width="3.77734375" style="308" customWidth="1"/>
    <col min="9951" max="9951" width="19" style="308" customWidth="1"/>
    <col min="9952" max="10193" width="8.88671875" style="308"/>
    <col min="10194" max="10194" width="17.33203125" style="308" customWidth="1"/>
    <col min="10195" max="10195" width="20.88671875" style="308" customWidth="1"/>
    <col min="10196" max="10196" width="10.77734375" style="308" customWidth="1"/>
    <col min="10197" max="10197" width="19" style="308" customWidth="1"/>
    <col min="10198" max="10198" width="3.77734375" style="308" customWidth="1"/>
    <col min="10199" max="10199" width="19" style="308" customWidth="1"/>
    <col min="10200" max="10200" width="3.77734375" style="308" customWidth="1"/>
    <col min="10201" max="10201" width="19" style="308" customWidth="1"/>
    <col min="10202" max="10202" width="3.77734375" style="308" customWidth="1"/>
    <col min="10203" max="10203" width="19" style="308" customWidth="1"/>
    <col min="10204" max="10204" width="8.88671875" style="308"/>
    <col min="10205" max="10205" width="19" style="308" customWidth="1"/>
    <col min="10206" max="10206" width="3.77734375" style="308" customWidth="1"/>
    <col min="10207" max="10207" width="19" style="308" customWidth="1"/>
    <col min="10208" max="10449" width="8.88671875" style="308"/>
    <col min="10450" max="10450" width="17.33203125" style="308" customWidth="1"/>
    <col min="10451" max="10451" width="20.88671875" style="308" customWidth="1"/>
    <col min="10452" max="10452" width="10.77734375" style="308" customWidth="1"/>
    <col min="10453" max="10453" width="19" style="308" customWidth="1"/>
    <col min="10454" max="10454" width="3.77734375" style="308" customWidth="1"/>
    <col min="10455" max="10455" width="19" style="308" customWidth="1"/>
    <col min="10456" max="10456" width="3.77734375" style="308" customWidth="1"/>
    <col min="10457" max="10457" width="19" style="308" customWidth="1"/>
    <col min="10458" max="10458" width="3.77734375" style="308" customWidth="1"/>
    <col min="10459" max="10459" width="19" style="308" customWidth="1"/>
    <col min="10460" max="10460" width="8.88671875" style="308"/>
    <col min="10461" max="10461" width="19" style="308" customWidth="1"/>
    <col min="10462" max="10462" width="3.77734375" style="308" customWidth="1"/>
    <col min="10463" max="10463" width="19" style="308" customWidth="1"/>
    <col min="10464" max="10705" width="8.88671875" style="308"/>
    <col min="10706" max="10706" width="17.33203125" style="308" customWidth="1"/>
    <col min="10707" max="10707" width="20.88671875" style="308" customWidth="1"/>
    <col min="10708" max="10708" width="10.77734375" style="308" customWidth="1"/>
    <col min="10709" max="10709" width="19" style="308" customWidth="1"/>
    <col min="10710" max="10710" width="3.77734375" style="308" customWidth="1"/>
    <col min="10711" max="10711" width="19" style="308" customWidth="1"/>
    <col min="10712" max="10712" width="3.77734375" style="308" customWidth="1"/>
    <col min="10713" max="10713" width="19" style="308" customWidth="1"/>
    <col min="10714" max="10714" width="3.77734375" style="308" customWidth="1"/>
    <col min="10715" max="10715" width="19" style="308" customWidth="1"/>
    <col min="10716" max="10716" width="8.88671875" style="308"/>
    <col min="10717" max="10717" width="19" style="308" customWidth="1"/>
    <col min="10718" max="10718" width="3.77734375" style="308" customWidth="1"/>
    <col min="10719" max="10719" width="19" style="308" customWidth="1"/>
    <col min="10720" max="10961" width="8.88671875" style="308"/>
    <col min="10962" max="10962" width="17.33203125" style="308" customWidth="1"/>
    <col min="10963" max="10963" width="20.88671875" style="308" customWidth="1"/>
    <col min="10964" max="10964" width="10.77734375" style="308" customWidth="1"/>
    <col min="10965" max="10965" width="19" style="308" customWidth="1"/>
    <col min="10966" max="10966" width="3.77734375" style="308" customWidth="1"/>
    <col min="10967" max="10967" width="19" style="308" customWidth="1"/>
    <col min="10968" max="10968" width="3.77734375" style="308" customWidth="1"/>
    <col min="10969" max="10969" width="19" style="308" customWidth="1"/>
    <col min="10970" max="10970" width="3.77734375" style="308" customWidth="1"/>
    <col min="10971" max="10971" width="19" style="308" customWidth="1"/>
    <col min="10972" max="10972" width="8.88671875" style="308"/>
    <col min="10973" max="10973" width="19" style="308" customWidth="1"/>
    <col min="10974" max="10974" width="3.77734375" style="308" customWidth="1"/>
    <col min="10975" max="10975" width="19" style="308" customWidth="1"/>
    <col min="10976" max="11217" width="8.88671875" style="308"/>
    <col min="11218" max="11218" width="17.33203125" style="308" customWidth="1"/>
    <col min="11219" max="11219" width="20.88671875" style="308" customWidth="1"/>
    <col min="11220" max="11220" width="10.77734375" style="308" customWidth="1"/>
    <col min="11221" max="11221" width="19" style="308" customWidth="1"/>
    <col min="11222" max="11222" width="3.77734375" style="308" customWidth="1"/>
    <col min="11223" max="11223" width="19" style="308" customWidth="1"/>
    <col min="11224" max="11224" width="3.77734375" style="308" customWidth="1"/>
    <col min="11225" max="11225" width="19" style="308" customWidth="1"/>
    <col min="11226" max="11226" width="3.77734375" style="308" customWidth="1"/>
    <col min="11227" max="11227" width="19" style="308" customWidth="1"/>
    <col min="11228" max="11228" width="8.88671875" style="308"/>
    <col min="11229" max="11229" width="19" style="308" customWidth="1"/>
    <col min="11230" max="11230" width="3.77734375" style="308" customWidth="1"/>
    <col min="11231" max="11231" width="19" style="308" customWidth="1"/>
    <col min="11232" max="11473" width="8.88671875" style="308"/>
    <col min="11474" max="11474" width="17.33203125" style="308" customWidth="1"/>
    <col min="11475" max="11475" width="20.88671875" style="308" customWidth="1"/>
    <col min="11476" max="11476" width="10.77734375" style="308" customWidth="1"/>
    <col min="11477" max="11477" width="19" style="308" customWidth="1"/>
    <col min="11478" max="11478" width="3.77734375" style="308" customWidth="1"/>
    <col min="11479" max="11479" width="19" style="308" customWidth="1"/>
    <col min="11480" max="11480" width="3.77734375" style="308" customWidth="1"/>
    <col min="11481" max="11481" width="19" style="308" customWidth="1"/>
    <col min="11482" max="11482" width="3.77734375" style="308" customWidth="1"/>
    <col min="11483" max="11483" width="19" style="308" customWidth="1"/>
    <col min="11484" max="11484" width="8.88671875" style="308"/>
    <col min="11485" max="11485" width="19" style="308" customWidth="1"/>
    <col min="11486" max="11486" width="3.77734375" style="308" customWidth="1"/>
    <col min="11487" max="11487" width="19" style="308" customWidth="1"/>
    <col min="11488" max="11729" width="8.88671875" style="308"/>
    <col min="11730" max="11730" width="17.33203125" style="308" customWidth="1"/>
    <col min="11731" max="11731" width="20.88671875" style="308" customWidth="1"/>
    <col min="11732" max="11732" width="10.77734375" style="308" customWidth="1"/>
    <col min="11733" max="11733" width="19" style="308" customWidth="1"/>
    <col min="11734" max="11734" width="3.77734375" style="308" customWidth="1"/>
    <col min="11735" max="11735" width="19" style="308" customWidth="1"/>
    <col min="11736" max="11736" width="3.77734375" style="308" customWidth="1"/>
    <col min="11737" max="11737" width="19" style="308" customWidth="1"/>
    <col min="11738" max="11738" width="3.77734375" style="308" customWidth="1"/>
    <col min="11739" max="11739" width="19" style="308" customWidth="1"/>
    <col min="11740" max="11740" width="8.88671875" style="308"/>
    <col min="11741" max="11741" width="19" style="308" customWidth="1"/>
    <col min="11742" max="11742" width="3.77734375" style="308" customWidth="1"/>
    <col min="11743" max="11743" width="19" style="308" customWidth="1"/>
    <col min="11744" max="11985" width="8.88671875" style="308"/>
    <col min="11986" max="11986" width="17.33203125" style="308" customWidth="1"/>
    <col min="11987" max="11987" width="20.88671875" style="308" customWidth="1"/>
    <col min="11988" max="11988" width="10.77734375" style="308" customWidth="1"/>
    <col min="11989" max="11989" width="19" style="308" customWidth="1"/>
    <col min="11990" max="11990" width="3.77734375" style="308" customWidth="1"/>
    <col min="11991" max="11991" width="19" style="308" customWidth="1"/>
    <col min="11992" max="11992" width="3.77734375" style="308" customWidth="1"/>
    <col min="11993" max="11993" width="19" style="308" customWidth="1"/>
    <col min="11994" max="11994" width="3.77734375" style="308" customWidth="1"/>
    <col min="11995" max="11995" width="19" style="308" customWidth="1"/>
    <col min="11996" max="11996" width="8.88671875" style="308"/>
    <col min="11997" max="11997" width="19" style="308" customWidth="1"/>
    <col min="11998" max="11998" width="3.77734375" style="308" customWidth="1"/>
    <col min="11999" max="11999" width="19" style="308" customWidth="1"/>
    <col min="12000" max="12241" width="8.88671875" style="308"/>
    <col min="12242" max="12242" width="17.33203125" style="308" customWidth="1"/>
    <col min="12243" max="12243" width="20.88671875" style="308" customWidth="1"/>
    <col min="12244" max="12244" width="10.77734375" style="308" customWidth="1"/>
    <col min="12245" max="12245" width="19" style="308" customWidth="1"/>
    <col min="12246" max="12246" width="3.77734375" style="308" customWidth="1"/>
    <col min="12247" max="12247" width="19" style="308" customWidth="1"/>
    <col min="12248" max="12248" width="3.77734375" style="308" customWidth="1"/>
    <col min="12249" max="12249" width="19" style="308" customWidth="1"/>
    <col min="12250" max="12250" width="3.77734375" style="308" customWidth="1"/>
    <col min="12251" max="12251" width="19" style="308" customWidth="1"/>
    <col min="12252" max="12252" width="8.88671875" style="308"/>
    <col min="12253" max="12253" width="19" style="308" customWidth="1"/>
    <col min="12254" max="12254" width="3.77734375" style="308" customWidth="1"/>
    <col min="12255" max="12255" width="19" style="308" customWidth="1"/>
    <col min="12256" max="12497" width="8.88671875" style="308"/>
    <col min="12498" max="12498" width="17.33203125" style="308" customWidth="1"/>
    <col min="12499" max="12499" width="20.88671875" style="308" customWidth="1"/>
    <col min="12500" max="12500" width="10.77734375" style="308" customWidth="1"/>
    <col min="12501" max="12501" width="19" style="308" customWidth="1"/>
    <col min="12502" max="12502" width="3.77734375" style="308" customWidth="1"/>
    <col min="12503" max="12503" width="19" style="308" customWidth="1"/>
    <col min="12504" max="12504" width="3.77734375" style="308" customWidth="1"/>
    <col min="12505" max="12505" width="19" style="308" customWidth="1"/>
    <col min="12506" max="12506" width="3.77734375" style="308" customWidth="1"/>
    <col min="12507" max="12507" width="19" style="308" customWidth="1"/>
    <col min="12508" max="12508" width="8.88671875" style="308"/>
    <col min="12509" max="12509" width="19" style="308" customWidth="1"/>
    <col min="12510" max="12510" width="3.77734375" style="308" customWidth="1"/>
    <col min="12511" max="12511" width="19" style="308" customWidth="1"/>
    <col min="12512" max="12753" width="8.88671875" style="308"/>
    <col min="12754" max="12754" width="17.33203125" style="308" customWidth="1"/>
    <col min="12755" max="12755" width="20.88671875" style="308" customWidth="1"/>
    <col min="12756" max="12756" width="10.77734375" style="308" customWidth="1"/>
    <col min="12757" max="12757" width="19" style="308" customWidth="1"/>
    <col min="12758" max="12758" width="3.77734375" style="308" customWidth="1"/>
    <col min="12759" max="12759" width="19" style="308" customWidth="1"/>
    <col min="12760" max="12760" width="3.77734375" style="308" customWidth="1"/>
    <col min="12761" max="12761" width="19" style="308" customWidth="1"/>
    <col min="12762" max="12762" width="3.77734375" style="308" customWidth="1"/>
    <col min="12763" max="12763" width="19" style="308" customWidth="1"/>
    <col min="12764" max="12764" width="8.88671875" style="308"/>
    <col min="12765" max="12765" width="19" style="308" customWidth="1"/>
    <col min="12766" max="12766" width="3.77734375" style="308" customWidth="1"/>
    <col min="12767" max="12767" width="19" style="308" customWidth="1"/>
    <col min="12768" max="13009" width="8.88671875" style="308"/>
    <col min="13010" max="13010" width="17.33203125" style="308" customWidth="1"/>
    <col min="13011" max="13011" width="20.88671875" style="308" customWidth="1"/>
    <col min="13012" max="13012" width="10.77734375" style="308" customWidth="1"/>
    <col min="13013" max="13013" width="19" style="308" customWidth="1"/>
    <col min="13014" max="13014" width="3.77734375" style="308" customWidth="1"/>
    <col min="13015" max="13015" width="19" style="308" customWidth="1"/>
    <col min="13016" max="13016" width="3.77734375" style="308" customWidth="1"/>
    <col min="13017" max="13017" width="19" style="308" customWidth="1"/>
    <col min="13018" max="13018" width="3.77734375" style="308" customWidth="1"/>
    <col min="13019" max="13019" width="19" style="308" customWidth="1"/>
    <col min="13020" max="13020" width="8.88671875" style="308"/>
    <col min="13021" max="13021" width="19" style="308" customWidth="1"/>
    <col min="13022" max="13022" width="3.77734375" style="308" customWidth="1"/>
    <col min="13023" max="13023" width="19" style="308" customWidth="1"/>
    <col min="13024" max="13265" width="8.88671875" style="308"/>
    <col min="13266" max="13266" width="17.33203125" style="308" customWidth="1"/>
    <col min="13267" max="13267" width="20.88671875" style="308" customWidth="1"/>
    <col min="13268" max="13268" width="10.77734375" style="308" customWidth="1"/>
    <col min="13269" max="13269" width="19" style="308" customWidth="1"/>
    <col min="13270" max="13270" width="3.77734375" style="308" customWidth="1"/>
    <col min="13271" max="13271" width="19" style="308" customWidth="1"/>
    <col min="13272" max="13272" width="3.77734375" style="308" customWidth="1"/>
    <col min="13273" max="13273" width="19" style="308" customWidth="1"/>
    <col min="13274" max="13274" width="3.77734375" style="308" customWidth="1"/>
    <col min="13275" max="13275" width="19" style="308" customWidth="1"/>
    <col min="13276" max="13276" width="8.88671875" style="308"/>
    <col min="13277" max="13277" width="19" style="308" customWidth="1"/>
    <col min="13278" max="13278" width="3.77734375" style="308" customWidth="1"/>
    <col min="13279" max="13279" width="19" style="308" customWidth="1"/>
    <col min="13280" max="13521" width="8.88671875" style="308"/>
    <col min="13522" max="13522" width="17.33203125" style="308" customWidth="1"/>
    <col min="13523" max="13523" width="20.88671875" style="308" customWidth="1"/>
    <col min="13524" max="13524" width="10.77734375" style="308" customWidth="1"/>
    <col min="13525" max="13525" width="19" style="308" customWidth="1"/>
    <col min="13526" max="13526" width="3.77734375" style="308" customWidth="1"/>
    <col min="13527" max="13527" width="19" style="308" customWidth="1"/>
    <col min="13528" max="13528" width="3.77734375" style="308" customWidth="1"/>
    <col min="13529" max="13529" width="19" style="308" customWidth="1"/>
    <col min="13530" max="13530" width="3.77734375" style="308" customWidth="1"/>
    <col min="13531" max="13531" width="19" style="308" customWidth="1"/>
    <col min="13532" max="13532" width="8.88671875" style="308"/>
    <col min="13533" max="13533" width="19" style="308" customWidth="1"/>
    <col min="13534" max="13534" width="3.77734375" style="308" customWidth="1"/>
    <col min="13535" max="13535" width="19" style="308" customWidth="1"/>
    <col min="13536" max="13777" width="8.88671875" style="308"/>
    <col min="13778" max="13778" width="17.33203125" style="308" customWidth="1"/>
    <col min="13779" max="13779" width="20.88671875" style="308" customWidth="1"/>
    <col min="13780" max="13780" width="10.77734375" style="308" customWidth="1"/>
    <col min="13781" max="13781" width="19" style="308" customWidth="1"/>
    <col min="13782" max="13782" width="3.77734375" style="308" customWidth="1"/>
    <col min="13783" max="13783" width="19" style="308" customWidth="1"/>
    <col min="13784" max="13784" width="3.77734375" style="308" customWidth="1"/>
    <col min="13785" max="13785" width="19" style="308" customWidth="1"/>
    <col min="13786" max="13786" width="3.77734375" style="308" customWidth="1"/>
    <col min="13787" max="13787" width="19" style="308" customWidth="1"/>
    <col min="13788" max="13788" width="8.88671875" style="308"/>
    <col min="13789" max="13789" width="19" style="308" customWidth="1"/>
    <col min="13790" max="13790" width="3.77734375" style="308" customWidth="1"/>
    <col min="13791" max="13791" width="19" style="308" customWidth="1"/>
    <col min="13792" max="14033" width="8.88671875" style="308"/>
    <col min="14034" max="14034" width="17.33203125" style="308" customWidth="1"/>
    <col min="14035" max="14035" width="20.88671875" style="308" customWidth="1"/>
    <col min="14036" max="14036" width="10.77734375" style="308" customWidth="1"/>
    <col min="14037" max="14037" width="19" style="308" customWidth="1"/>
    <col min="14038" max="14038" width="3.77734375" style="308" customWidth="1"/>
    <col min="14039" max="14039" width="19" style="308" customWidth="1"/>
    <col min="14040" max="14040" width="3.77734375" style="308" customWidth="1"/>
    <col min="14041" max="14041" width="19" style="308" customWidth="1"/>
    <col min="14042" max="14042" width="3.77734375" style="308" customWidth="1"/>
    <col min="14043" max="14043" width="19" style="308" customWidth="1"/>
    <col min="14044" max="14044" width="8.88671875" style="308"/>
    <col min="14045" max="14045" width="19" style="308" customWidth="1"/>
    <col min="14046" max="14046" width="3.77734375" style="308" customWidth="1"/>
    <col min="14047" max="14047" width="19" style="308" customWidth="1"/>
    <col min="14048" max="14289" width="8.88671875" style="308"/>
    <col min="14290" max="14290" width="17.33203125" style="308" customWidth="1"/>
    <col min="14291" max="14291" width="20.88671875" style="308" customWidth="1"/>
    <col min="14292" max="14292" width="10.77734375" style="308" customWidth="1"/>
    <col min="14293" max="14293" width="19" style="308" customWidth="1"/>
    <col min="14294" max="14294" width="3.77734375" style="308" customWidth="1"/>
    <col min="14295" max="14295" width="19" style="308" customWidth="1"/>
    <col min="14296" max="14296" width="3.77734375" style="308" customWidth="1"/>
    <col min="14297" max="14297" width="19" style="308" customWidth="1"/>
    <col min="14298" max="14298" width="3.77734375" style="308" customWidth="1"/>
    <col min="14299" max="14299" width="19" style="308" customWidth="1"/>
    <col min="14300" max="14300" width="8.88671875" style="308"/>
    <col min="14301" max="14301" width="19" style="308" customWidth="1"/>
    <col min="14302" max="14302" width="3.77734375" style="308" customWidth="1"/>
    <col min="14303" max="14303" width="19" style="308" customWidth="1"/>
    <col min="14304" max="14545" width="8.88671875" style="308"/>
    <col min="14546" max="14546" width="17.33203125" style="308" customWidth="1"/>
    <col min="14547" max="14547" width="20.88671875" style="308" customWidth="1"/>
    <col min="14548" max="14548" width="10.77734375" style="308" customWidth="1"/>
    <col min="14549" max="14549" width="19" style="308" customWidth="1"/>
    <col min="14550" max="14550" width="3.77734375" style="308" customWidth="1"/>
    <col min="14551" max="14551" width="19" style="308" customWidth="1"/>
    <col min="14552" max="14552" width="3.77734375" style="308" customWidth="1"/>
    <col min="14553" max="14553" width="19" style="308" customWidth="1"/>
    <col min="14554" max="14554" width="3.77734375" style="308" customWidth="1"/>
    <col min="14555" max="14555" width="19" style="308" customWidth="1"/>
    <col min="14556" max="14556" width="8.88671875" style="308"/>
    <col min="14557" max="14557" width="19" style="308" customWidth="1"/>
    <col min="14558" max="14558" width="3.77734375" style="308" customWidth="1"/>
    <col min="14559" max="14559" width="19" style="308" customWidth="1"/>
    <col min="14560" max="14801" width="8.88671875" style="308"/>
    <col min="14802" max="14802" width="17.33203125" style="308" customWidth="1"/>
    <col min="14803" max="14803" width="20.88671875" style="308" customWidth="1"/>
    <col min="14804" max="14804" width="10.77734375" style="308" customWidth="1"/>
    <col min="14805" max="14805" width="19" style="308" customWidth="1"/>
    <col min="14806" max="14806" width="3.77734375" style="308" customWidth="1"/>
    <col min="14807" max="14807" width="19" style="308" customWidth="1"/>
    <col min="14808" max="14808" width="3.77734375" style="308" customWidth="1"/>
    <col min="14809" max="14809" width="19" style="308" customWidth="1"/>
    <col min="14810" max="14810" width="3.77734375" style="308" customWidth="1"/>
    <col min="14811" max="14811" width="19" style="308" customWidth="1"/>
    <col min="14812" max="14812" width="8.88671875" style="308"/>
    <col min="14813" max="14813" width="19" style="308" customWidth="1"/>
    <col min="14814" max="14814" width="3.77734375" style="308" customWidth="1"/>
    <col min="14815" max="14815" width="19" style="308" customWidth="1"/>
    <col min="14816" max="15057" width="8.88671875" style="308"/>
    <col min="15058" max="15058" width="17.33203125" style="308" customWidth="1"/>
    <col min="15059" max="15059" width="20.88671875" style="308" customWidth="1"/>
    <col min="15060" max="15060" width="10.77734375" style="308" customWidth="1"/>
    <col min="15061" max="15061" width="19" style="308" customWidth="1"/>
    <col min="15062" max="15062" width="3.77734375" style="308" customWidth="1"/>
    <col min="15063" max="15063" width="19" style="308" customWidth="1"/>
    <col min="15064" max="15064" width="3.77734375" style="308" customWidth="1"/>
    <col min="15065" max="15065" width="19" style="308" customWidth="1"/>
    <col min="15066" max="15066" width="3.77734375" style="308" customWidth="1"/>
    <col min="15067" max="15067" width="19" style="308" customWidth="1"/>
    <col min="15068" max="15068" width="8.88671875" style="308"/>
    <col min="15069" max="15069" width="19" style="308" customWidth="1"/>
    <col min="15070" max="15070" width="3.77734375" style="308" customWidth="1"/>
    <col min="15071" max="15071" width="19" style="308" customWidth="1"/>
    <col min="15072" max="15313" width="8.88671875" style="308"/>
    <col min="15314" max="15314" width="17.33203125" style="308" customWidth="1"/>
    <col min="15315" max="15315" width="20.88671875" style="308" customWidth="1"/>
    <col min="15316" max="15316" width="10.77734375" style="308" customWidth="1"/>
    <col min="15317" max="15317" width="19" style="308" customWidth="1"/>
    <col min="15318" max="15318" width="3.77734375" style="308" customWidth="1"/>
    <col min="15319" max="15319" width="19" style="308" customWidth="1"/>
    <col min="15320" max="15320" width="3.77734375" style="308" customWidth="1"/>
    <col min="15321" max="15321" width="19" style="308" customWidth="1"/>
    <col min="15322" max="15322" width="3.77734375" style="308" customWidth="1"/>
    <col min="15323" max="15323" width="19" style="308" customWidth="1"/>
    <col min="15324" max="15324" width="8.88671875" style="308"/>
    <col min="15325" max="15325" width="19" style="308" customWidth="1"/>
    <col min="15326" max="15326" width="3.77734375" style="308" customWidth="1"/>
    <col min="15327" max="15327" width="19" style="308" customWidth="1"/>
    <col min="15328" max="15569" width="8.88671875" style="308"/>
    <col min="15570" max="15570" width="17.33203125" style="308" customWidth="1"/>
    <col min="15571" max="15571" width="20.88671875" style="308" customWidth="1"/>
    <col min="15572" max="15572" width="10.77734375" style="308" customWidth="1"/>
    <col min="15573" max="15573" width="19" style="308" customWidth="1"/>
    <col min="15574" max="15574" width="3.77734375" style="308" customWidth="1"/>
    <col min="15575" max="15575" width="19" style="308" customWidth="1"/>
    <col min="15576" max="15576" width="3.77734375" style="308" customWidth="1"/>
    <col min="15577" max="15577" width="19" style="308" customWidth="1"/>
    <col min="15578" max="15578" width="3.77734375" style="308" customWidth="1"/>
    <col min="15579" max="15579" width="19" style="308" customWidth="1"/>
    <col min="15580" max="15580" width="8.88671875" style="308"/>
    <col min="15581" max="15581" width="19" style="308" customWidth="1"/>
    <col min="15582" max="15582" width="3.77734375" style="308" customWidth="1"/>
    <col min="15583" max="15583" width="19" style="308" customWidth="1"/>
    <col min="15584" max="15825" width="8.88671875" style="308"/>
    <col min="15826" max="15826" width="17.33203125" style="308" customWidth="1"/>
    <col min="15827" max="15827" width="20.88671875" style="308" customWidth="1"/>
    <col min="15828" max="15828" width="10.77734375" style="308" customWidth="1"/>
    <col min="15829" max="15829" width="19" style="308" customWidth="1"/>
    <col min="15830" max="15830" width="3.77734375" style="308" customWidth="1"/>
    <col min="15831" max="15831" width="19" style="308" customWidth="1"/>
    <col min="15832" max="15832" width="3.77734375" style="308" customWidth="1"/>
    <col min="15833" max="15833" width="19" style="308" customWidth="1"/>
    <col min="15834" max="15834" width="3.77734375" style="308" customWidth="1"/>
    <col min="15835" max="15835" width="19" style="308" customWidth="1"/>
    <col min="15836" max="15836" width="8.88671875" style="308"/>
    <col min="15837" max="15837" width="19" style="308" customWidth="1"/>
    <col min="15838" max="15838" width="3.77734375" style="308" customWidth="1"/>
    <col min="15839" max="15839" width="19" style="308" customWidth="1"/>
    <col min="15840" max="16081" width="8.88671875" style="308"/>
    <col min="16082" max="16082" width="17.33203125" style="308" customWidth="1"/>
    <col min="16083" max="16083" width="20.88671875" style="308" customWidth="1"/>
    <col min="16084" max="16084" width="10.77734375" style="308" customWidth="1"/>
    <col min="16085" max="16085" width="19" style="308" customWidth="1"/>
    <col min="16086" max="16086" width="3.77734375" style="308" customWidth="1"/>
    <col min="16087" max="16087" width="19" style="308" customWidth="1"/>
    <col min="16088" max="16088" width="3.77734375" style="308" customWidth="1"/>
    <col min="16089" max="16089" width="19" style="308" customWidth="1"/>
    <col min="16090" max="16090" width="3.77734375" style="308" customWidth="1"/>
    <col min="16091" max="16091" width="19" style="308" customWidth="1"/>
    <col min="16092" max="16092" width="8.88671875" style="308"/>
    <col min="16093" max="16093" width="19" style="308" customWidth="1"/>
    <col min="16094" max="16094" width="3.77734375" style="308" customWidth="1"/>
    <col min="16095" max="16095" width="19" style="308" customWidth="1"/>
    <col min="16096" max="16384" width="8.88671875" style="308"/>
  </cols>
  <sheetData>
    <row r="1" spans="1:33" s="296" customFormat="1" ht="15.75" x14ac:dyDescent="0.25">
      <c r="A1" s="293" t="s">
        <v>0</v>
      </c>
      <c r="B1" s="294"/>
      <c r="C1" s="294"/>
      <c r="D1" s="295"/>
      <c r="E1" s="294"/>
      <c r="F1" s="294"/>
      <c r="G1" s="294"/>
      <c r="H1" s="295"/>
      <c r="I1" s="294"/>
    </row>
    <row r="2" spans="1:33" s="296" customFormat="1" ht="15.75" x14ac:dyDescent="0.25">
      <c r="A2" s="299" t="s">
        <v>137</v>
      </c>
      <c r="B2" s="297"/>
      <c r="C2" s="297"/>
      <c r="D2" s="298"/>
      <c r="E2" s="297"/>
      <c r="F2" s="297"/>
      <c r="G2" s="297"/>
      <c r="H2" s="298"/>
      <c r="I2" s="297"/>
    </row>
    <row r="3" spans="1:33" s="296" customFormat="1" ht="15.75" x14ac:dyDescent="0.25">
      <c r="A3" s="300" t="s">
        <v>1</v>
      </c>
      <c r="B3" s="297"/>
      <c r="C3" s="297"/>
      <c r="D3" s="298"/>
      <c r="E3" s="297"/>
      <c r="F3" s="297"/>
      <c r="G3" s="297"/>
      <c r="H3" s="298"/>
      <c r="I3" s="297"/>
    </row>
    <row r="4" spans="1:33" s="296" customFormat="1" ht="15.75" x14ac:dyDescent="0.25">
      <c r="A4" s="300"/>
      <c r="B4" s="301"/>
      <c r="C4" s="302"/>
      <c r="D4" s="303"/>
      <c r="E4" s="302"/>
      <c r="F4" s="302"/>
      <c r="G4" s="302"/>
      <c r="H4" s="303"/>
      <c r="I4" s="302"/>
    </row>
    <row r="5" spans="1:33" s="306" customFormat="1" ht="5.25" customHeight="1" x14ac:dyDescent="0.25">
      <c r="A5" s="304"/>
      <c r="B5" s="304"/>
      <c r="C5" s="305"/>
      <c r="E5" s="305"/>
      <c r="F5" s="305"/>
      <c r="G5" s="305"/>
      <c r="I5" s="305"/>
    </row>
    <row r="6" spans="1:33" ht="16.5" thickBot="1" x14ac:dyDescent="0.3">
      <c r="A6" s="307"/>
      <c r="B6" s="307"/>
      <c r="C6" s="419" t="s">
        <v>153</v>
      </c>
      <c r="D6" s="419"/>
      <c r="E6" s="419"/>
      <c r="F6" s="419"/>
      <c r="G6" s="419"/>
      <c r="H6" s="419"/>
      <c r="I6" s="419"/>
      <c r="K6" s="419" t="s">
        <v>154</v>
      </c>
      <c r="L6" s="419"/>
      <c r="M6" s="419"/>
      <c r="N6" s="419"/>
      <c r="O6" s="419"/>
      <c r="P6" s="419"/>
      <c r="Q6" s="419"/>
      <c r="S6" s="419" t="s">
        <v>155</v>
      </c>
      <c r="T6" s="419"/>
      <c r="U6" s="419"/>
      <c r="V6" s="419"/>
      <c r="W6" s="419"/>
      <c r="X6" s="419"/>
      <c r="Y6" s="419"/>
      <c r="AA6" s="419" t="s">
        <v>156</v>
      </c>
      <c r="AB6" s="419"/>
      <c r="AC6" s="419"/>
      <c r="AD6" s="419"/>
      <c r="AE6" s="419"/>
      <c r="AF6" s="419"/>
      <c r="AG6" s="419"/>
    </row>
    <row r="7" spans="1:33" s="312" customFormat="1" ht="47.25" x14ac:dyDescent="0.25">
      <c r="A7" s="298" t="s">
        <v>11</v>
      </c>
      <c r="B7" s="298"/>
      <c r="C7" s="309" t="s">
        <v>147</v>
      </c>
      <c r="D7" s="310"/>
      <c r="E7" s="309" t="s">
        <v>189</v>
      </c>
      <c r="F7" s="311"/>
      <c r="G7" s="309" t="s">
        <v>188</v>
      </c>
      <c r="H7" s="310"/>
      <c r="I7" s="309" t="s">
        <v>148</v>
      </c>
      <c r="K7" s="309" t="s">
        <v>147</v>
      </c>
      <c r="L7" s="310"/>
      <c r="M7" s="309" t="s">
        <v>189</v>
      </c>
      <c r="N7" s="311"/>
      <c r="O7" s="309" t="s">
        <v>188</v>
      </c>
      <c r="P7" s="310"/>
      <c r="Q7" s="309" t="s">
        <v>148</v>
      </c>
      <c r="S7" s="309" t="s">
        <v>147</v>
      </c>
      <c r="T7" s="310"/>
      <c r="U7" s="309" t="s">
        <v>189</v>
      </c>
      <c r="V7" s="311"/>
      <c r="W7" s="309" t="s">
        <v>188</v>
      </c>
      <c r="X7" s="310"/>
      <c r="Y7" s="309" t="s">
        <v>148</v>
      </c>
      <c r="AA7" s="309" t="s">
        <v>147</v>
      </c>
      <c r="AB7" s="310"/>
      <c r="AC7" s="309" t="s">
        <v>189</v>
      </c>
      <c r="AD7" s="311"/>
      <c r="AE7" s="309" t="s">
        <v>188</v>
      </c>
      <c r="AF7" s="310"/>
      <c r="AG7" s="309" t="s">
        <v>148</v>
      </c>
    </row>
    <row r="8" spans="1:33" s="312" customFormat="1" ht="4.1500000000000004" customHeight="1" x14ac:dyDescent="0.25">
      <c r="A8" s="298"/>
      <c r="B8" s="298"/>
      <c r="C8" s="311"/>
      <c r="D8" s="310"/>
      <c r="E8" s="311"/>
      <c r="F8" s="311"/>
      <c r="G8" s="311"/>
      <c r="H8" s="310"/>
      <c r="I8" s="311"/>
      <c r="K8" s="311"/>
      <c r="L8" s="310"/>
      <c r="M8" s="311"/>
      <c r="N8" s="311"/>
      <c r="O8" s="311"/>
      <c r="P8" s="310"/>
      <c r="Q8" s="311"/>
      <c r="S8" s="311"/>
      <c r="T8" s="310"/>
      <c r="U8" s="311"/>
      <c r="V8" s="311"/>
      <c r="W8" s="311"/>
      <c r="X8" s="310"/>
      <c r="Y8" s="311"/>
      <c r="AA8" s="311"/>
      <c r="AB8" s="310"/>
      <c r="AC8" s="311"/>
      <c r="AD8" s="311"/>
      <c r="AE8" s="311"/>
      <c r="AF8" s="310"/>
      <c r="AG8" s="311"/>
    </row>
    <row r="9" spans="1:33" s="312" customFormat="1" ht="15.75" x14ac:dyDescent="0.25">
      <c r="A9" s="313" t="s">
        <v>86</v>
      </c>
      <c r="B9" s="314"/>
      <c r="C9" s="315">
        <v>4106</v>
      </c>
      <c r="D9" s="316"/>
      <c r="E9" s="315">
        <v>14</v>
      </c>
      <c r="F9" s="315"/>
      <c r="G9" s="315">
        <v>0</v>
      </c>
      <c r="H9" s="315"/>
      <c r="I9" s="315">
        <f>C9+E9+G9</f>
        <v>4120</v>
      </c>
      <c r="K9" s="315">
        <v>9331</v>
      </c>
      <c r="L9" s="316"/>
      <c r="M9" s="315">
        <v>-289</v>
      </c>
      <c r="N9" s="315"/>
      <c r="O9" s="315">
        <v>0</v>
      </c>
      <c r="P9" s="315"/>
      <c r="Q9" s="315">
        <f>K9+M9+O9</f>
        <v>9042</v>
      </c>
      <c r="S9" s="315">
        <v>14102</v>
      </c>
      <c r="T9" s="316"/>
      <c r="U9" s="315">
        <v>-344</v>
      </c>
      <c r="V9" s="315"/>
      <c r="W9" s="315">
        <v>0</v>
      </c>
      <c r="X9" s="315"/>
      <c r="Y9" s="315">
        <f>S9+U9+W9</f>
        <v>13758</v>
      </c>
      <c r="AA9" s="315">
        <v>20148</v>
      </c>
      <c r="AB9" s="316"/>
      <c r="AC9" s="315">
        <v>-738</v>
      </c>
      <c r="AD9" s="315"/>
      <c r="AE9" s="315">
        <v>0</v>
      </c>
      <c r="AF9" s="315"/>
      <c r="AG9" s="315">
        <f>AA9+AC9+AE9</f>
        <v>19410</v>
      </c>
    </row>
    <row r="10" spans="1:33" s="312" customFormat="1" ht="4.1500000000000004" customHeight="1" x14ac:dyDescent="0.25">
      <c r="A10" s="313"/>
      <c r="B10" s="314"/>
      <c r="C10" s="315"/>
      <c r="D10" s="316"/>
      <c r="E10" s="315"/>
      <c r="F10" s="315"/>
      <c r="G10" s="315"/>
      <c r="H10" s="315"/>
      <c r="I10" s="315"/>
      <c r="K10" s="315"/>
      <c r="L10" s="316"/>
      <c r="M10" s="315"/>
      <c r="N10" s="315"/>
      <c r="O10" s="315"/>
      <c r="P10" s="315"/>
      <c r="Q10" s="315"/>
      <c r="S10" s="315"/>
      <c r="T10" s="316"/>
      <c r="U10" s="315"/>
      <c r="V10" s="315"/>
      <c r="W10" s="315"/>
      <c r="X10" s="315"/>
      <c r="Y10" s="315"/>
      <c r="AA10" s="315"/>
      <c r="AB10" s="316"/>
      <c r="AC10" s="315"/>
      <c r="AD10" s="315"/>
      <c r="AE10" s="315"/>
      <c r="AF10" s="315"/>
      <c r="AG10" s="315"/>
    </row>
    <row r="11" spans="1:33" s="312" customFormat="1" ht="15.75" x14ac:dyDescent="0.25">
      <c r="A11" s="313" t="s">
        <v>87</v>
      </c>
      <c r="B11" s="314"/>
      <c r="C11" s="317">
        <v>1489</v>
      </c>
      <c r="D11" s="318"/>
      <c r="E11" s="319">
        <v>60</v>
      </c>
      <c r="F11" s="319"/>
      <c r="G11" s="319">
        <v>0</v>
      </c>
      <c r="H11" s="318"/>
      <c r="I11" s="317">
        <f t="shared" ref="I11:I45" si="0">C11+E11+G11</f>
        <v>1549</v>
      </c>
      <c r="K11" s="317">
        <v>3126</v>
      </c>
      <c r="L11" s="318"/>
      <c r="M11" s="319">
        <v>207</v>
      </c>
      <c r="N11" s="319"/>
      <c r="O11" s="319">
        <v>0</v>
      </c>
      <c r="P11" s="318"/>
      <c r="Q11" s="317">
        <f t="shared" ref="Q11" si="1">K11+M11+O11</f>
        <v>3333</v>
      </c>
      <c r="S11" s="317">
        <v>4919</v>
      </c>
      <c r="T11" s="318"/>
      <c r="U11" s="319">
        <v>371</v>
      </c>
      <c r="V11" s="319"/>
      <c r="W11" s="319">
        <v>0</v>
      </c>
      <c r="X11" s="318"/>
      <c r="Y11" s="317">
        <f t="shared" ref="Y11" si="2">S11+U11+W11</f>
        <v>5290</v>
      </c>
      <c r="AA11" s="317">
        <v>7212</v>
      </c>
      <c r="AB11" s="318"/>
      <c r="AC11" s="319">
        <v>70</v>
      </c>
      <c r="AD11" s="319"/>
      <c r="AE11" s="319">
        <v>0</v>
      </c>
      <c r="AF11" s="318"/>
      <c r="AG11" s="317">
        <f t="shared" ref="AG11" si="3">AA11+AC11+AE11</f>
        <v>7282</v>
      </c>
    </row>
    <row r="12" spans="1:33" s="312" customFormat="1" ht="3.6" customHeight="1" x14ac:dyDescent="0.25">
      <c r="A12" s="313"/>
      <c r="B12" s="314"/>
      <c r="C12" s="317"/>
      <c r="D12" s="318"/>
      <c r="E12" s="319"/>
      <c r="F12" s="319"/>
      <c r="G12" s="319"/>
      <c r="H12" s="318"/>
      <c r="I12" s="317"/>
      <c r="K12" s="317"/>
      <c r="L12" s="318"/>
      <c r="M12" s="319"/>
      <c r="N12" s="319"/>
      <c r="O12" s="319"/>
      <c r="P12" s="318"/>
      <c r="Q12" s="317"/>
      <c r="S12" s="317"/>
      <c r="T12" s="318"/>
      <c r="U12" s="319"/>
      <c r="V12" s="319"/>
      <c r="W12" s="319"/>
      <c r="X12" s="318"/>
      <c r="Y12" s="317"/>
      <c r="AA12" s="317"/>
      <c r="AB12" s="318"/>
      <c r="AC12" s="319"/>
      <c r="AD12" s="319"/>
      <c r="AE12" s="319"/>
      <c r="AF12" s="318"/>
      <c r="AG12" s="317"/>
    </row>
    <row r="13" spans="1:33" s="312" customFormat="1" ht="15.75" x14ac:dyDescent="0.25">
      <c r="A13" s="313" t="s">
        <v>111</v>
      </c>
      <c r="B13" s="314"/>
      <c r="C13" s="317">
        <v>3101</v>
      </c>
      <c r="D13" s="318"/>
      <c r="E13" s="319">
        <v>26</v>
      </c>
      <c r="F13" s="319"/>
      <c r="G13" s="319">
        <v>0</v>
      </c>
      <c r="H13" s="318"/>
      <c r="I13" s="317">
        <f t="shared" si="0"/>
        <v>3127</v>
      </c>
      <c r="K13" s="317">
        <v>6511</v>
      </c>
      <c r="L13" s="318"/>
      <c r="M13" s="319">
        <v>30</v>
      </c>
      <c r="N13" s="319"/>
      <c r="O13" s="319">
        <v>0</v>
      </c>
      <c r="P13" s="318"/>
      <c r="Q13" s="317">
        <f t="shared" ref="Q13" si="4">K13+M13+O13</f>
        <v>6541</v>
      </c>
      <c r="S13" s="317">
        <v>9864</v>
      </c>
      <c r="T13" s="318"/>
      <c r="U13" s="319">
        <v>40</v>
      </c>
      <c r="V13" s="319"/>
      <c r="W13" s="319">
        <v>0</v>
      </c>
      <c r="X13" s="318"/>
      <c r="Y13" s="317">
        <f t="shared" ref="Y13" si="5">S13+U13+W13</f>
        <v>9904</v>
      </c>
      <c r="AA13" s="317">
        <v>14215</v>
      </c>
      <c r="AB13" s="318"/>
      <c r="AC13" s="319">
        <v>-552</v>
      </c>
      <c r="AD13" s="319"/>
      <c r="AE13" s="319">
        <v>0</v>
      </c>
      <c r="AF13" s="318"/>
      <c r="AG13" s="317">
        <f t="shared" ref="AG13" si="6">AA13+AC13+AE13</f>
        <v>13663</v>
      </c>
    </row>
    <row r="14" spans="1:33" s="312" customFormat="1" ht="3" customHeight="1" x14ac:dyDescent="0.25">
      <c r="A14" s="313"/>
      <c r="B14" s="314"/>
      <c r="C14" s="317"/>
      <c r="D14" s="318"/>
      <c r="E14" s="319"/>
      <c r="F14" s="319"/>
      <c r="G14" s="319"/>
      <c r="H14" s="318"/>
      <c r="I14" s="317"/>
      <c r="K14" s="317"/>
      <c r="L14" s="318"/>
      <c r="M14" s="319"/>
      <c r="N14" s="319"/>
      <c r="O14" s="319"/>
      <c r="P14" s="318"/>
      <c r="Q14" s="317"/>
      <c r="S14" s="317"/>
      <c r="T14" s="318"/>
      <c r="U14" s="319"/>
      <c r="V14" s="319"/>
      <c r="W14" s="319"/>
      <c r="X14" s="318"/>
      <c r="Y14" s="317"/>
      <c r="AA14" s="317"/>
      <c r="AB14" s="318"/>
      <c r="AC14" s="319"/>
      <c r="AD14" s="319"/>
      <c r="AE14" s="319"/>
      <c r="AF14" s="318"/>
      <c r="AG14" s="317"/>
    </row>
    <row r="15" spans="1:33" ht="15.75" x14ac:dyDescent="0.25">
      <c r="A15" s="313" t="s">
        <v>140</v>
      </c>
      <c r="B15" s="320"/>
      <c r="C15" s="319">
        <v>2361</v>
      </c>
      <c r="D15" s="321"/>
      <c r="E15" s="319">
        <v>55</v>
      </c>
      <c r="F15" s="319"/>
      <c r="G15" s="319">
        <v>0</v>
      </c>
      <c r="H15" s="321"/>
      <c r="I15" s="319">
        <f>C15+E15+G15</f>
        <v>2416</v>
      </c>
      <c r="K15" s="319">
        <v>4774</v>
      </c>
      <c r="L15" s="321"/>
      <c r="M15" s="319">
        <v>85</v>
      </c>
      <c r="N15" s="319"/>
      <c r="O15" s="319">
        <v>0</v>
      </c>
      <c r="P15" s="321"/>
      <c r="Q15" s="319">
        <f>K15+M15+O15</f>
        <v>4859</v>
      </c>
      <c r="S15" s="319">
        <v>7026</v>
      </c>
      <c r="T15" s="321"/>
      <c r="U15" s="319">
        <v>138</v>
      </c>
      <c r="V15" s="319"/>
      <c r="W15" s="319">
        <v>0</v>
      </c>
      <c r="X15" s="321"/>
      <c r="Y15" s="319">
        <f>S15+U15+W15</f>
        <v>7164</v>
      </c>
      <c r="AA15" s="319">
        <v>9473</v>
      </c>
      <c r="AB15" s="321"/>
      <c r="AC15" s="319">
        <v>132</v>
      </c>
      <c r="AD15" s="319"/>
      <c r="AE15" s="319">
        <v>0</v>
      </c>
      <c r="AF15" s="321"/>
      <c r="AG15" s="319">
        <f>AA15+AC15+AE15</f>
        <v>9605</v>
      </c>
    </row>
    <row r="16" spans="1:33" ht="6" customHeight="1" x14ac:dyDescent="0.25">
      <c r="A16" s="313"/>
      <c r="B16" s="320"/>
      <c r="C16" s="322"/>
      <c r="D16" s="323"/>
      <c r="E16" s="322"/>
      <c r="F16" s="322"/>
      <c r="G16" s="322"/>
      <c r="H16" s="323"/>
      <c r="I16" s="322"/>
      <c r="K16" s="322"/>
      <c r="L16" s="323"/>
      <c r="M16" s="322"/>
      <c r="N16" s="322"/>
      <c r="O16" s="322"/>
      <c r="P16" s="323"/>
      <c r="Q16" s="322"/>
      <c r="S16" s="322"/>
      <c r="T16" s="323"/>
      <c r="U16" s="322"/>
      <c r="V16" s="322"/>
      <c r="W16" s="322"/>
      <c r="X16" s="323"/>
      <c r="Y16" s="322"/>
      <c r="AA16" s="322"/>
      <c r="AB16" s="323"/>
      <c r="AC16" s="322"/>
      <c r="AD16" s="322"/>
      <c r="AE16" s="322"/>
      <c r="AF16" s="323"/>
      <c r="AG16" s="322"/>
    </row>
    <row r="17" spans="1:33" ht="15.75" x14ac:dyDescent="0.25">
      <c r="A17" s="324" t="s">
        <v>2</v>
      </c>
      <c r="B17" s="320"/>
      <c r="C17" s="325">
        <f>SUM(C9:C15)</f>
        <v>11057</v>
      </c>
      <c r="D17" s="326"/>
      <c r="E17" s="325">
        <f>SUM(E9:E15)</f>
        <v>155</v>
      </c>
      <c r="F17" s="327"/>
      <c r="G17" s="325">
        <f>SUM(G9:G15)</f>
        <v>0</v>
      </c>
      <c r="H17" s="326"/>
      <c r="I17" s="325">
        <f t="shared" si="0"/>
        <v>11212</v>
      </c>
      <c r="K17" s="325">
        <f>SUM(K9:K15)</f>
        <v>23742</v>
      </c>
      <c r="L17" s="326"/>
      <c r="M17" s="325">
        <f>SUM(M9:M15)</f>
        <v>33</v>
      </c>
      <c r="N17" s="327"/>
      <c r="O17" s="325">
        <f>SUM(O9:O15)</f>
        <v>0</v>
      </c>
      <c r="P17" s="326"/>
      <c r="Q17" s="325">
        <f t="shared" ref="Q17" si="7">K17+M17+O17</f>
        <v>23775</v>
      </c>
      <c r="S17" s="325">
        <f>SUM(S9:S15)</f>
        <v>35911</v>
      </c>
      <c r="T17" s="326"/>
      <c r="U17" s="325">
        <f>SUM(U9:U15)</f>
        <v>205</v>
      </c>
      <c r="V17" s="327"/>
      <c r="W17" s="325">
        <f>SUM(W9:W15)</f>
        <v>0</v>
      </c>
      <c r="X17" s="326"/>
      <c r="Y17" s="325">
        <f t="shared" ref="Y17" si="8">S17+U17+W17</f>
        <v>36116</v>
      </c>
      <c r="AA17" s="325">
        <f>SUM(AA9:AA15)</f>
        <v>51048</v>
      </c>
      <c r="AB17" s="326"/>
      <c r="AC17" s="325">
        <f>SUM(AC9:AC15)</f>
        <v>-1088</v>
      </c>
      <c r="AD17" s="327"/>
      <c r="AE17" s="325">
        <f>SUM(AE9:AE15)</f>
        <v>0</v>
      </c>
      <c r="AF17" s="326"/>
      <c r="AG17" s="325">
        <f t="shared" ref="AG17" si="9">AA17+AC17+AE17</f>
        <v>49960</v>
      </c>
    </row>
    <row r="18" spans="1:33" ht="5.0999999999999996" customHeight="1" x14ac:dyDescent="0.25">
      <c r="A18" s="324"/>
      <c r="B18" s="320"/>
      <c r="C18" s="327"/>
      <c r="D18" s="328"/>
      <c r="E18" s="327"/>
      <c r="F18" s="327"/>
      <c r="G18" s="327"/>
      <c r="H18" s="328"/>
      <c r="I18" s="327"/>
      <c r="K18" s="327"/>
      <c r="L18" s="328"/>
      <c r="M18" s="327"/>
      <c r="N18" s="327"/>
      <c r="O18" s="327"/>
      <c r="P18" s="328"/>
      <c r="Q18" s="327"/>
      <c r="S18" s="327"/>
      <c r="T18" s="328"/>
      <c r="U18" s="327"/>
      <c r="V18" s="327"/>
      <c r="W18" s="327"/>
      <c r="X18" s="328"/>
      <c r="Y18" s="327"/>
      <c r="AA18" s="327"/>
      <c r="AB18" s="328"/>
      <c r="AC18" s="327"/>
      <c r="AD18" s="327"/>
      <c r="AE18" s="327"/>
      <c r="AF18" s="328"/>
      <c r="AG18" s="327"/>
    </row>
    <row r="19" spans="1:33" ht="15.75" x14ac:dyDescent="0.25">
      <c r="A19" s="313" t="s">
        <v>86</v>
      </c>
      <c r="B19" s="314"/>
      <c r="C19" s="327">
        <v>436</v>
      </c>
      <c r="D19" s="329"/>
      <c r="E19" s="327">
        <v>3</v>
      </c>
      <c r="F19" s="327"/>
      <c r="G19" s="327">
        <v>0</v>
      </c>
      <c r="H19" s="329"/>
      <c r="I19" s="327">
        <f t="shared" si="0"/>
        <v>439</v>
      </c>
      <c r="K19" s="327">
        <v>986</v>
      </c>
      <c r="L19" s="329"/>
      <c r="M19" s="327">
        <v>20</v>
      </c>
      <c r="N19" s="327"/>
      <c r="O19" s="327">
        <v>0</v>
      </c>
      <c r="P19" s="329"/>
      <c r="Q19" s="327">
        <f t="shared" ref="Q19" si="10">K19+M19+O19</f>
        <v>1006</v>
      </c>
      <c r="S19" s="327">
        <v>1503</v>
      </c>
      <c r="T19" s="329"/>
      <c r="U19" s="327">
        <v>16</v>
      </c>
      <c r="V19" s="327"/>
      <c r="W19" s="327">
        <v>0</v>
      </c>
      <c r="X19" s="329"/>
      <c r="Y19" s="327">
        <f t="shared" ref="Y19" si="11">S19+U19+W19</f>
        <v>1519</v>
      </c>
      <c r="AA19" s="327">
        <v>2164</v>
      </c>
      <c r="AB19" s="329"/>
      <c r="AC19" s="327">
        <v>12</v>
      </c>
      <c r="AD19" s="327"/>
      <c r="AE19" s="327">
        <v>0</v>
      </c>
      <c r="AF19" s="329"/>
      <c r="AG19" s="327">
        <f t="shared" ref="AG19" si="12">AA19+AC19+AE19</f>
        <v>2176</v>
      </c>
    </row>
    <row r="20" spans="1:33" ht="3" customHeight="1" x14ac:dyDescent="0.25">
      <c r="A20" s="313"/>
      <c r="B20" s="314"/>
      <c r="C20" s="327"/>
      <c r="D20" s="329"/>
      <c r="E20" s="327"/>
      <c r="F20" s="327"/>
      <c r="G20" s="327"/>
      <c r="H20" s="329"/>
      <c r="I20" s="327"/>
      <c r="K20" s="327"/>
      <c r="L20" s="329"/>
      <c r="M20" s="327"/>
      <c r="N20" s="327"/>
      <c r="O20" s="327"/>
      <c r="P20" s="329"/>
      <c r="Q20" s="327"/>
      <c r="S20" s="327"/>
      <c r="T20" s="329"/>
      <c r="U20" s="327"/>
      <c r="V20" s="327"/>
      <c r="W20" s="327"/>
      <c r="X20" s="329"/>
      <c r="Y20" s="327"/>
      <c r="AA20" s="327"/>
      <c r="AB20" s="329"/>
      <c r="AC20" s="327"/>
      <c r="AD20" s="327"/>
      <c r="AE20" s="327"/>
      <c r="AF20" s="329"/>
      <c r="AG20" s="327"/>
    </row>
    <row r="21" spans="1:33" ht="15.75" x14ac:dyDescent="0.25">
      <c r="A21" s="313" t="s">
        <v>87</v>
      </c>
      <c r="B21" s="314"/>
      <c r="C21" s="327">
        <v>219</v>
      </c>
      <c r="D21" s="329"/>
      <c r="E21" s="327">
        <v>15</v>
      </c>
      <c r="F21" s="327"/>
      <c r="G21" s="327">
        <v>0</v>
      </c>
      <c r="H21" s="329"/>
      <c r="I21" s="327">
        <f t="shared" si="0"/>
        <v>234</v>
      </c>
      <c r="K21" s="327">
        <v>487</v>
      </c>
      <c r="L21" s="329"/>
      <c r="M21" s="327">
        <v>0</v>
      </c>
      <c r="N21" s="327"/>
      <c r="O21" s="327">
        <v>0</v>
      </c>
      <c r="P21" s="329"/>
      <c r="Q21" s="327">
        <f t="shared" ref="Q21" si="13">K21+M21+O21</f>
        <v>487</v>
      </c>
      <c r="S21" s="327">
        <v>757</v>
      </c>
      <c r="T21" s="329"/>
      <c r="U21" s="327">
        <v>28</v>
      </c>
      <c r="V21" s="327"/>
      <c r="W21" s="327">
        <v>0</v>
      </c>
      <c r="X21" s="329"/>
      <c r="Y21" s="327">
        <f t="shared" ref="Y21" si="14">S21+U21+W21</f>
        <v>785</v>
      </c>
      <c r="AA21" s="327">
        <v>1053</v>
      </c>
      <c r="AB21" s="329"/>
      <c r="AC21" s="327">
        <v>-19</v>
      </c>
      <c r="AD21" s="327"/>
      <c r="AE21" s="327">
        <v>0</v>
      </c>
      <c r="AF21" s="329"/>
      <c r="AG21" s="327">
        <f t="shared" ref="AG21" si="15">AA21+AC21+AE21</f>
        <v>1034</v>
      </c>
    </row>
    <row r="22" spans="1:33" ht="3" customHeight="1" x14ac:dyDescent="0.25">
      <c r="A22" s="313"/>
      <c r="B22" s="314"/>
      <c r="C22" s="327"/>
      <c r="D22" s="329"/>
      <c r="E22" s="327"/>
      <c r="F22" s="327"/>
      <c r="G22" s="327"/>
      <c r="H22" s="329"/>
      <c r="I22" s="327"/>
      <c r="K22" s="327"/>
      <c r="L22" s="329"/>
      <c r="M22" s="327"/>
      <c r="N22" s="327"/>
      <c r="O22" s="327"/>
      <c r="P22" s="329"/>
      <c r="Q22" s="327"/>
      <c r="S22" s="327"/>
      <c r="T22" s="329"/>
      <c r="U22" s="327"/>
      <c r="V22" s="327"/>
      <c r="W22" s="327"/>
      <c r="X22" s="329"/>
      <c r="Y22" s="327"/>
      <c r="AA22" s="327"/>
      <c r="AB22" s="329"/>
      <c r="AC22" s="327"/>
      <c r="AD22" s="327"/>
      <c r="AE22" s="327"/>
      <c r="AF22" s="329"/>
      <c r="AG22" s="327"/>
    </row>
    <row r="23" spans="1:33" ht="15.75" x14ac:dyDescent="0.25">
      <c r="A23" s="313" t="s">
        <v>111</v>
      </c>
      <c r="B23" s="314"/>
      <c r="C23" s="327">
        <v>108</v>
      </c>
      <c r="D23" s="329"/>
      <c r="E23" s="327">
        <v>20</v>
      </c>
      <c r="F23" s="327"/>
      <c r="G23" s="327">
        <v>0</v>
      </c>
      <c r="H23" s="329"/>
      <c r="I23" s="327">
        <f t="shared" si="0"/>
        <v>128</v>
      </c>
      <c r="K23" s="327">
        <v>362</v>
      </c>
      <c r="L23" s="329"/>
      <c r="M23" s="327">
        <v>37</v>
      </c>
      <c r="N23" s="327"/>
      <c r="O23" s="327">
        <v>0</v>
      </c>
      <c r="P23" s="329"/>
      <c r="Q23" s="327">
        <f t="shared" ref="Q23" si="16">K23+M23+O23</f>
        <v>399</v>
      </c>
      <c r="S23" s="327">
        <v>606</v>
      </c>
      <c r="T23" s="329"/>
      <c r="U23" s="327">
        <v>50</v>
      </c>
      <c r="V23" s="327"/>
      <c r="W23" s="327">
        <v>0</v>
      </c>
      <c r="X23" s="329"/>
      <c r="Y23" s="327">
        <f t="shared" ref="Y23" si="17">S23+U23+W23</f>
        <v>656</v>
      </c>
      <c r="AA23" s="327">
        <v>905</v>
      </c>
      <c r="AB23" s="329"/>
      <c r="AC23" s="327">
        <v>-3</v>
      </c>
      <c r="AD23" s="327"/>
      <c r="AE23" s="327">
        <v>0</v>
      </c>
      <c r="AF23" s="329"/>
      <c r="AG23" s="327">
        <f t="shared" ref="AG23" si="18">AA23+AC23+AE23</f>
        <v>902</v>
      </c>
    </row>
    <row r="24" spans="1:33" ht="3" customHeight="1" x14ac:dyDescent="0.25">
      <c r="A24" s="313"/>
      <c r="B24" s="314"/>
      <c r="C24" s="327"/>
      <c r="D24" s="329"/>
      <c r="E24" s="327"/>
      <c r="F24" s="327"/>
      <c r="G24" s="327"/>
      <c r="H24" s="329"/>
      <c r="I24" s="327"/>
      <c r="K24" s="327"/>
      <c r="L24" s="329"/>
      <c r="M24" s="327"/>
      <c r="N24" s="327"/>
      <c r="O24" s="327"/>
      <c r="P24" s="329"/>
      <c r="Q24" s="327"/>
      <c r="S24" s="327"/>
      <c r="T24" s="329"/>
      <c r="U24" s="327"/>
      <c r="V24" s="327"/>
      <c r="W24" s="327"/>
      <c r="X24" s="329"/>
      <c r="Y24" s="327"/>
      <c r="AA24" s="327"/>
      <c r="AB24" s="329"/>
      <c r="AC24" s="327"/>
      <c r="AD24" s="327"/>
      <c r="AE24" s="327"/>
      <c r="AF24" s="329"/>
      <c r="AG24" s="327"/>
    </row>
    <row r="25" spans="1:33" ht="15.75" x14ac:dyDescent="0.25">
      <c r="A25" s="313" t="s">
        <v>140</v>
      </c>
      <c r="B25" s="314"/>
      <c r="C25" s="327">
        <v>288</v>
      </c>
      <c r="D25" s="329"/>
      <c r="E25" s="327">
        <v>2</v>
      </c>
      <c r="F25" s="327"/>
      <c r="G25" s="327">
        <v>0</v>
      </c>
      <c r="H25" s="329"/>
      <c r="I25" s="327">
        <f t="shared" si="0"/>
        <v>290</v>
      </c>
      <c r="K25" s="327">
        <v>544</v>
      </c>
      <c r="L25" s="329"/>
      <c r="M25" s="327">
        <v>2</v>
      </c>
      <c r="N25" s="327"/>
      <c r="O25" s="327">
        <v>0</v>
      </c>
      <c r="P25" s="329"/>
      <c r="Q25" s="327">
        <f t="shared" ref="Q25" si="19">K25+M25+O25</f>
        <v>546</v>
      </c>
      <c r="S25" s="327">
        <v>762</v>
      </c>
      <c r="T25" s="329"/>
      <c r="U25" s="327">
        <v>3</v>
      </c>
      <c r="V25" s="327"/>
      <c r="W25" s="327">
        <v>0</v>
      </c>
      <c r="X25" s="329"/>
      <c r="Y25" s="327">
        <f t="shared" ref="Y25" si="20">S25+U25+W25</f>
        <v>765</v>
      </c>
      <c r="AA25" s="327">
        <v>993</v>
      </c>
      <c r="AB25" s="329"/>
      <c r="AC25" s="327">
        <v>-13</v>
      </c>
      <c r="AD25" s="327"/>
      <c r="AE25" s="327">
        <v>0</v>
      </c>
      <c r="AF25" s="329"/>
      <c r="AG25" s="327">
        <f t="shared" ref="AG25" si="21">AA25+AC25+AE25</f>
        <v>980</v>
      </c>
    </row>
    <row r="26" spans="1:33" s="312" customFormat="1" ht="7.15" customHeight="1" x14ac:dyDescent="0.25">
      <c r="A26" s="330"/>
      <c r="B26" s="320"/>
      <c r="C26" s="327"/>
      <c r="D26" s="329"/>
      <c r="E26" s="327"/>
      <c r="F26" s="327"/>
      <c r="G26" s="327"/>
      <c r="H26" s="329"/>
      <c r="I26" s="327"/>
      <c r="K26" s="327"/>
      <c r="L26" s="329"/>
      <c r="M26" s="327"/>
      <c r="N26" s="327"/>
      <c r="O26" s="327"/>
      <c r="P26" s="329"/>
      <c r="Q26" s="327"/>
      <c r="S26" s="327"/>
      <c r="T26" s="329"/>
      <c r="U26" s="327"/>
      <c r="V26" s="327"/>
      <c r="W26" s="327"/>
      <c r="X26" s="329"/>
      <c r="Y26" s="327"/>
      <c r="AA26" s="327"/>
      <c r="AB26" s="329"/>
      <c r="AC26" s="327"/>
      <c r="AD26" s="327"/>
      <c r="AE26" s="327"/>
      <c r="AF26" s="329"/>
      <c r="AG26" s="327"/>
    </row>
    <row r="27" spans="1:33" s="312" customFormat="1" ht="15.75" x14ac:dyDescent="0.25">
      <c r="A27" s="324" t="s">
        <v>127</v>
      </c>
      <c r="B27" s="320"/>
      <c r="C27" s="325">
        <f>SUM(C19:C25)</f>
        <v>1051</v>
      </c>
      <c r="D27" s="329"/>
      <c r="E27" s="325">
        <f>SUM(E19:E25)</f>
        <v>40</v>
      </c>
      <c r="F27" s="327"/>
      <c r="G27" s="325">
        <f>SUM(G19:G25)</f>
        <v>0</v>
      </c>
      <c r="H27" s="329"/>
      <c r="I27" s="325">
        <f t="shared" si="0"/>
        <v>1091</v>
      </c>
      <c r="K27" s="325">
        <f>SUM(K19:K25)</f>
        <v>2379</v>
      </c>
      <c r="L27" s="329"/>
      <c r="M27" s="325">
        <f>SUM(M19:M25)</f>
        <v>59</v>
      </c>
      <c r="N27" s="327"/>
      <c r="O27" s="325">
        <f>SUM(O19:O25)</f>
        <v>0</v>
      </c>
      <c r="P27" s="329"/>
      <c r="Q27" s="325">
        <f t="shared" ref="Q27" si="22">K27+M27+O27</f>
        <v>2438</v>
      </c>
      <c r="S27" s="325">
        <f>SUM(S19:S25)</f>
        <v>3628</v>
      </c>
      <c r="T27" s="329"/>
      <c r="U27" s="325">
        <f>SUM(U19:U25)</f>
        <v>97</v>
      </c>
      <c r="V27" s="327"/>
      <c r="W27" s="325">
        <f>SUM(W19:W25)</f>
        <v>0</v>
      </c>
      <c r="X27" s="329"/>
      <c r="Y27" s="325">
        <f t="shared" ref="Y27" si="23">S27+U27+W27</f>
        <v>3725</v>
      </c>
      <c r="AA27" s="325">
        <f>SUM(AA19:AA25)</f>
        <v>5115</v>
      </c>
      <c r="AB27" s="329"/>
      <c r="AC27" s="325">
        <f>SUM(AC19:AC25)</f>
        <v>-23</v>
      </c>
      <c r="AD27" s="327"/>
      <c r="AE27" s="325">
        <f>SUM(AE19:AE25)</f>
        <v>0</v>
      </c>
      <c r="AF27" s="329"/>
      <c r="AG27" s="325">
        <f t="shared" ref="AG27" si="24">AA27+AC27+AE27</f>
        <v>5092</v>
      </c>
    </row>
    <row r="28" spans="1:33" s="312" customFormat="1" ht="6" customHeight="1" x14ac:dyDescent="0.25">
      <c r="A28" s="324"/>
      <c r="B28" s="320"/>
      <c r="C28" s="327"/>
      <c r="D28" s="329"/>
      <c r="E28" s="327"/>
      <c r="F28" s="327"/>
      <c r="G28" s="327"/>
      <c r="H28" s="329"/>
      <c r="I28" s="327"/>
      <c r="K28" s="327"/>
      <c r="L28" s="329"/>
      <c r="M28" s="327"/>
      <c r="N28" s="327"/>
      <c r="O28" s="327"/>
      <c r="P28" s="329"/>
      <c r="Q28" s="327"/>
      <c r="S28" s="327"/>
      <c r="T28" s="329"/>
      <c r="U28" s="327"/>
      <c r="V28" s="327"/>
      <c r="W28" s="327"/>
      <c r="X28" s="329"/>
      <c r="Y28" s="327"/>
      <c r="AA28" s="327"/>
      <c r="AB28" s="329"/>
      <c r="AC28" s="327"/>
      <c r="AD28" s="327"/>
      <c r="AE28" s="327"/>
      <c r="AF28" s="329"/>
      <c r="AG28" s="327"/>
    </row>
    <row r="29" spans="1:33" s="312" customFormat="1" ht="15.75" x14ac:dyDescent="0.25">
      <c r="A29" s="330" t="s">
        <v>128</v>
      </c>
      <c r="B29" s="320"/>
      <c r="C29" s="327">
        <v>98</v>
      </c>
      <c r="D29" s="329"/>
      <c r="E29" s="327">
        <v>0</v>
      </c>
      <c r="F29" s="327"/>
      <c r="G29" s="327">
        <v>213</v>
      </c>
      <c r="H29" s="329"/>
      <c r="I29" s="327">
        <f t="shared" si="0"/>
        <v>311</v>
      </c>
      <c r="K29" s="327">
        <v>255</v>
      </c>
      <c r="L29" s="329"/>
      <c r="M29" s="327">
        <v>0</v>
      </c>
      <c r="N29" s="327"/>
      <c r="O29" s="327">
        <v>425</v>
      </c>
      <c r="P29" s="329"/>
      <c r="Q29" s="327">
        <f t="shared" ref="Q29" si="25">K29+M29+O29</f>
        <v>680</v>
      </c>
      <c r="S29" s="327">
        <v>434</v>
      </c>
      <c r="T29" s="329"/>
      <c r="U29" s="327">
        <v>0</v>
      </c>
      <c r="V29" s="327"/>
      <c r="W29" s="327">
        <v>636</v>
      </c>
      <c r="X29" s="329"/>
      <c r="Y29" s="327">
        <f t="shared" ref="Y29" si="26">S29+U29+W29</f>
        <v>1070</v>
      </c>
      <c r="AA29" s="327">
        <v>806</v>
      </c>
      <c r="AB29" s="329"/>
      <c r="AC29" s="327">
        <v>0</v>
      </c>
      <c r="AD29" s="327"/>
      <c r="AE29" s="327">
        <v>846</v>
      </c>
      <c r="AF29" s="329"/>
      <c r="AG29" s="327">
        <f t="shared" ref="AG29" si="27">AA29+AC29+AE29</f>
        <v>1652</v>
      </c>
    </row>
    <row r="30" spans="1:33" ht="5.0999999999999996" customHeight="1" x14ac:dyDescent="0.25">
      <c r="A30" s="330"/>
      <c r="B30" s="314"/>
      <c r="C30" s="327"/>
      <c r="D30" s="329"/>
      <c r="E30" s="327">
        <v>0</v>
      </c>
      <c r="F30" s="327"/>
      <c r="G30" s="327"/>
      <c r="H30" s="329"/>
      <c r="I30" s="327"/>
      <c r="K30" s="327"/>
      <c r="L30" s="329"/>
      <c r="M30" s="327">
        <v>0</v>
      </c>
      <c r="N30" s="327"/>
      <c r="O30" s="327"/>
      <c r="P30" s="329"/>
      <c r="Q30" s="327"/>
      <c r="S30" s="327"/>
      <c r="T30" s="329"/>
      <c r="U30" s="327"/>
      <c r="V30" s="327"/>
      <c r="W30" s="327"/>
      <c r="X30" s="329"/>
      <c r="Y30" s="327"/>
      <c r="AA30" s="327"/>
      <c r="AB30" s="329"/>
      <c r="AC30" s="327"/>
      <c r="AD30" s="327"/>
      <c r="AE30" s="327"/>
      <c r="AF30" s="329"/>
      <c r="AG30" s="327"/>
    </row>
    <row r="31" spans="1:33" ht="15.75" x14ac:dyDescent="0.25">
      <c r="A31" s="324" t="s">
        <v>129</v>
      </c>
      <c r="B31" s="320"/>
      <c r="C31" s="331">
        <f>SUM(C27:C29)</f>
        <v>1149</v>
      </c>
      <c r="D31" s="332"/>
      <c r="E31" s="331">
        <f>SUM(E27:E29)</f>
        <v>40</v>
      </c>
      <c r="F31" s="333"/>
      <c r="G31" s="331">
        <f>SUM(G27:G29)</f>
        <v>213</v>
      </c>
      <c r="H31" s="332"/>
      <c r="I31" s="331">
        <f t="shared" si="0"/>
        <v>1402</v>
      </c>
      <c r="K31" s="331">
        <f>SUM(K27:K29)</f>
        <v>2634</v>
      </c>
      <c r="L31" s="332"/>
      <c r="M31" s="331">
        <f>SUM(M27:M29)</f>
        <v>59</v>
      </c>
      <c r="N31" s="333"/>
      <c r="O31" s="331">
        <f>SUM(O27:O29)</f>
        <v>425</v>
      </c>
      <c r="P31" s="332"/>
      <c r="Q31" s="331">
        <f t="shared" ref="Q31" si="28">K31+M31+O31</f>
        <v>3118</v>
      </c>
      <c r="S31" s="331">
        <f>SUM(S27:S29)</f>
        <v>4062</v>
      </c>
      <c r="T31" s="332"/>
      <c r="U31" s="331">
        <f>SUM(U27:U29)</f>
        <v>97</v>
      </c>
      <c r="V31" s="333"/>
      <c r="W31" s="331">
        <f>SUM(W27:W29)</f>
        <v>636</v>
      </c>
      <c r="X31" s="332"/>
      <c r="Y31" s="331">
        <f t="shared" ref="Y31" si="29">S31+U31+W31</f>
        <v>4795</v>
      </c>
      <c r="AA31" s="331">
        <f>SUM(AA27:AA29)</f>
        <v>5921</v>
      </c>
      <c r="AB31" s="332"/>
      <c r="AC31" s="331">
        <f>SUM(AC27:AC29)</f>
        <v>-23</v>
      </c>
      <c r="AD31" s="333"/>
      <c r="AE31" s="331">
        <f>SUM(AE27:AE29)</f>
        <v>846</v>
      </c>
      <c r="AF31" s="332"/>
      <c r="AG31" s="331">
        <f t="shared" ref="AG31" si="30">AA31+AC31+AE31</f>
        <v>6744</v>
      </c>
    </row>
    <row r="32" spans="1:33" ht="5.0999999999999996" customHeight="1" x14ac:dyDescent="0.25">
      <c r="A32" s="330"/>
      <c r="B32" s="320"/>
      <c r="C32" s="333"/>
      <c r="D32" s="332"/>
      <c r="E32" s="333"/>
      <c r="F32" s="333"/>
      <c r="G32" s="333"/>
      <c r="H32" s="332"/>
      <c r="I32" s="333"/>
      <c r="K32" s="333"/>
      <c r="L32" s="332"/>
      <c r="M32" s="333"/>
      <c r="N32" s="333"/>
      <c r="O32" s="333"/>
      <c r="P32" s="332"/>
      <c r="Q32" s="333"/>
      <c r="S32" s="333"/>
      <c r="T32" s="332"/>
      <c r="U32" s="333"/>
      <c r="V32" s="333"/>
      <c r="W32" s="333"/>
      <c r="X32" s="332"/>
      <c r="Y32" s="333"/>
      <c r="AA32" s="333"/>
      <c r="AB32" s="332"/>
      <c r="AC32" s="333"/>
      <c r="AD32" s="333"/>
      <c r="AE32" s="333"/>
      <c r="AF32" s="332"/>
      <c r="AG32" s="333"/>
    </row>
    <row r="33" spans="1:33" ht="15.75" x14ac:dyDescent="0.25">
      <c r="A33" s="313" t="s">
        <v>3</v>
      </c>
      <c r="B33" s="320"/>
      <c r="C33" s="327">
        <v>-155</v>
      </c>
      <c r="D33" s="334"/>
      <c r="E33" s="327">
        <v>0</v>
      </c>
      <c r="F33" s="327"/>
      <c r="G33" s="327">
        <v>0</v>
      </c>
      <c r="H33" s="334"/>
      <c r="I33" s="327">
        <f t="shared" si="0"/>
        <v>-155</v>
      </c>
      <c r="K33" s="327">
        <v>-315</v>
      </c>
      <c r="L33" s="334"/>
      <c r="M33" s="327">
        <v>0</v>
      </c>
      <c r="N33" s="327"/>
      <c r="O33" s="327">
        <v>0</v>
      </c>
      <c r="P33" s="334"/>
      <c r="Q33" s="327">
        <f t="shared" ref="Q33" si="31">K33+M33+O33</f>
        <v>-315</v>
      </c>
      <c r="S33" s="327">
        <v>-477</v>
      </c>
      <c r="T33" s="334"/>
      <c r="U33" s="327">
        <v>0</v>
      </c>
      <c r="V33" s="327"/>
      <c r="W33" s="327">
        <v>0</v>
      </c>
      <c r="X33" s="334"/>
      <c r="Y33" s="327">
        <f t="shared" ref="Y33" si="32">S33+U33+W33</f>
        <v>-477</v>
      </c>
      <c r="AA33" s="327">
        <v>-651</v>
      </c>
      <c r="AB33" s="334"/>
      <c r="AC33" s="327">
        <v>0</v>
      </c>
      <c r="AD33" s="327"/>
      <c r="AE33" s="327">
        <v>0</v>
      </c>
      <c r="AF33" s="334"/>
      <c r="AG33" s="327">
        <f t="shared" ref="AG33" si="33">AA33+AC33+AE33</f>
        <v>-651</v>
      </c>
    </row>
    <row r="34" spans="1:33" ht="5.0999999999999996" customHeight="1" x14ac:dyDescent="0.25">
      <c r="A34" s="313"/>
      <c r="B34" s="320"/>
      <c r="C34" s="327"/>
      <c r="D34" s="334"/>
      <c r="E34" s="327"/>
      <c r="F34" s="327"/>
      <c r="G34" s="327"/>
      <c r="H34" s="334"/>
      <c r="I34" s="327"/>
      <c r="K34" s="327"/>
      <c r="L34" s="334"/>
      <c r="M34" s="327"/>
      <c r="N34" s="327"/>
      <c r="O34" s="327"/>
      <c r="P34" s="334"/>
      <c r="Q34" s="327"/>
      <c r="S34" s="327"/>
      <c r="T34" s="334"/>
      <c r="U34" s="327"/>
      <c r="V34" s="327"/>
      <c r="W34" s="327"/>
      <c r="X34" s="334"/>
      <c r="Y34" s="327"/>
      <c r="AA34" s="327"/>
      <c r="AB34" s="334"/>
      <c r="AC34" s="327"/>
      <c r="AD34" s="327"/>
      <c r="AE34" s="327"/>
      <c r="AF34" s="334"/>
      <c r="AG34" s="327"/>
    </row>
    <row r="35" spans="1:33" ht="15.75" x14ac:dyDescent="0.25">
      <c r="A35" s="347" t="s">
        <v>178</v>
      </c>
      <c r="B35" s="320"/>
      <c r="C35" s="336">
        <v>1</v>
      </c>
      <c r="D35" s="337"/>
      <c r="E35" s="336">
        <v>0</v>
      </c>
      <c r="F35" s="327"/>
      <c r="G35" s="336">
        <v>-213</v>
      </c>
      <c r="H35" s="337"/>
      <c r="I35" s="336">
        <f t="shared" si="0"/>
        <v>-212</v>
      </c>
      <c r="K35" s="336">
        <v>-1</v>
      </c>
      <c r="L35" s="337"/>
      <c r="M35" s="336">
        <v>0</v>
      </c>
      <c r="N35" s="327"/>
      <c r="O35" s="336">
        <v>-425</v>
      </c>
      <c r="P35" s="337"/>
      <c r="Q35" s="336">
        <f t="shared" ref="Q35" si="34">K35+M35+O35</f>
        <v>-426</v>
      </c>
      <c r="S35" s="336">
        <v>-8</v>
      </c>
      <c r="T35" s="337"/>
      <c r="U35" s="336">
        <v>0</v>
      </c>
      <c r="V35" s="327"/>
      <c r="W35" s="336">
        <v>-636</v>
      </c>
      <c r="X35" s="337"/>
      <c r="Y35" s="336">
        <f t="shared" ref="Y35" si="35">S35+U35+W35</f>
        <v>-644</v>
      </c>
      <c r="AA35" s="336">
        <v>-1</v>
      </c>
      <c r="AB35" s="337"/>
      <c r="AC35" s="336">
        <v>0</v>
      </c>
      <c r="AD35" s="327"/>
      <c r="AE35" s="336">
        <v>-846</v>
      </c>
      <c r="AF35" s="337"/>
      <c r="AG35" s="336">
        <f t="shared" ref="AG35" si="36">AA35+AC35+AE35</f>
        <v>-847</v>
      </c>
    </row>
    <row r="36" spans="1:33" ht="5.0999999999999996" customHeight="1" x14ac:dyDescent="0.25">
      <c r="A36" s="335"/>
      <c r="B36" s="320"/>
      <c r="C36" s="327"/>
      <c r="D36" s="337"/>
      <c r="E36" s="327"/>
      <c r="F36" s="327"/>
      <c r="G36" s="327"/>
      <c r="H36" s="337"/>
      <c r="I36" s="327"/>
      <c r="K36" s="327"/>
      <c r="L36" s="337"/>
      <c r="M36" s="327"/>
      <c r="N36" s="327"/>
      <c r="O36" s="327"/>
      <c r="P36" s="337"/>
      <c r="Q36" s="327"/>
      <c r="S36" s="327"/>
      <c r="T36" s="337"/>
      <c r="U36" s="327"/>
      <c r="V36" s="327"/>
      <c r="W36" s="327"/>
      <c r="X36" s="337"/>
      <c r="Y36" s="327"/>
      <c r="AA36" s="327"/>
      <c r="AB36" s="337"/>
      <c r="AC36" s="327"/>
      <c r="AD36" s="327"/>
      <c r="AE36" s="327"/>
      <c r="AF36" s="337"/>
      <c r="AG36" s="327"/>
    </row>
    <row r="37" spans="1:33" ht="15.75" x14ac:dyDescent="0.25">
      <c r="A37" s="335" t="s">
        <v>105</v>
      </c>
      <c r="B37" s="320"/>
      <c r="C37" s="327">
        <f>C31+C33+C35</f>
        <v>995</v>
      </c>
      <c r="D37" s="337"/>
      <c r="E37" s="327">
        <f>E31+E33+E35</f>
        <v>40</v>
      </c>
      <c r="F37" s="327"/>
      <c r="G37" s="327">
        <f>G31+G33+G35</f>
        <v>0</v>
      </c>
      <c r="H37" s="337"/>
      <c r="I37" s="327">
        <f t="shared" si="0"/>
        <v>1035</v>
      </c>
      <c r="K37" s="327">
        <f>K31+K33+K35</f>
        <v>2318</v>
      </c>
      <c r="L37" s="337"/>
      <c r="M37" s="327">
        <f>M31+M33+M35</f>
        <v>59</v>
      </c>
      <c r="N37" s="327"/>
      <c r="O37" s="327">
        <f>O31+O33+O35</f>
        <v>0</v>
      </c>
      <c r="P37" s="337"/>
      <c r="Q37" s="327">
        <f t="shared" ref="Q37" si="37">K37+M37+O37</f>
        <v>2377</v>
      </c>
      <c r="S37" s="327">
        <f>S31+S33+S35</f>
        <v>3577</v>
      </c>
      <c r="T37" s="337"/>
      <c r="U37" s="327">
        <f>U31+U33+U35</f>
        <v>97</v>
      </c>
      <c r="V37" s="327"/>
      <c r="W37" s="327">
        <f>W31+W33+W35</f>
        <v>0</v>
      </c>
      <c r="X37" s="337"/>
      <c r="Y37" s="327">
        <f t="shared" ref="Y37" si="38">S37+U37+W37</f>
        <v>3674</v>
      </c>
      <c r="AA37" s="327">
        <f>AA31+AA33+AA35</f>
        <v>5269</v>
      </c>
      <c r="AB37" s="337"/>
      <c r="AC37" s="327">
        <f>AC31+AC33+AC35</f>
        <v>-23</v>
      </c>
      <c r="AD37" s="327"/>
      <c r="AE37" s="327">
        <f>AE31+AE33+AE35</f>
        <v>0</v>
      </c>
      <c r="AF37" s="337"/>
      <c r="AG37" s="327">
        <f t="shared" ref="AG37" si="39">AA37+AC37+AE37</f>
        <v>5246</v>
      </c>
    </row>
    <row r="38" spans="1:33" ht="5.0999999999999996" customHeight="1" x14ac:dyDescent="0.25">
      <c r="A38" s="335"/>
      <c r="B38" s="320"/>
      <c r="C38" s="327"/>
      <c r="D38" s="337"/>
      <c r="E38" s="327"/>
      <c r="F38" s="327"/>
      <c r="G38" s="327"/>
      <c r="H38" s="337"/>
      <c r="I38" s="327"/>
      <c r="K38" s="327"/>
      <c r="L38" s="337"/>
      <c r="M38" s="327"/>
      <c r="N38" s="327"/>
      <c r="O38" s="327"/>
      <c r="P38" s="337"/>
      <c r="Q38" s="327"/>
      <c r="S38" s="327"/>
      <c r="T38" s="337"/>
      <c r="U38" s="327"/>
      <c r="V38" s="327"/>
      <c r="W38" s="327"/>
      <c r="X38" s="337"/>
      <c r="Y38" s="327"/>
      <c r="AA38" s="327"/>
      <c r="AB38" s="337"/>
      <c r="AC38" s="327"/>
      <c r="AD38" s="327"/>
      <c r="AE38" s="327"/>
      <c r="AF38" s="337"/>
      <c r="AG38" s="327"/>
    </row>
    <row r="39" spans="1:33" ht="15.75" x14ac:dyDescent="0.25">
      <c r="A39" s="347" t="s">
        <v>112</v>
      </c>
      <c r="B39" s="320"/>
      <c r="C39" s="336">
        <v>-232</v>
      </c>
      <c r="D39" s="337"/>
      <c r="E39" s="336">
        <v>-14</v>
      </c>
      <c r="F39" s="327"/>
      <c r="G39" s="336">
        <v>0</v>
      </c>
      <c r="H39" s="337"/>
      <c r="I39" s="336">
        <f t="shared" si="0"/>
        <v>-246</v>
      </c>
      <c r="K39" s="336">
        <v>-613</v>
      </c>
      <c r="L39" s="337"/>
      <c r="M39" s="336">
        <v>-20</v>
      </c>
      <c r="N39" s="327"/>
      <c r="O39" s="336">
        <v>0</v>
      </c>
      <c r="P39" s="337"/>
      <c r="Q39" s="336">
        <f t="shared" ref="Q39" si="40">K39+M39+O39</f>
        <v>-633</v>
      </c>
      <c r="S39" s="336">
        <v>-933</v>
      </c>
      <c r="T39" s="337"/>
      <c r="U39" s="336">
        <v>-34</v>
      </c>
      <c r="V39" s="327"/>
      <c r="W39" s="336">
        <v>0</v>
      </c>
      <c r="X39" s="337"/>
      <c r="Y39" s="336">
        <f t="shared" ref="Y39" si="41">S39+U39+W39</f>
        <v>-967</v>
      </c>
      <c r="AA39" s="336">
        <v>-3340</v>
      </c>
      <c r="AB39" s="337"/>
      <c r="AC39" s="336">
        <v>-16</v>
      </c>
      <c r="AD39" s="327"/>
      <c r="AE39" s="336">
        <v>0</v>
      </c>
      <c r="AF39" s="337"/>
      <c r="AG39" s="336">
        <f t="shared" ref="AG39" si="42">AA39+AC39+AE39</f>
        <v>-3356</v>
      </c>
    </row>
    <row r="40" spans="1:33" ht="5.0999999999999996" customHeight="1" x14ac:dyDescent="0.25">
      <c r="A40" s="335"/>
      <c r="B40" s="320"/>
      <c r="C40" s="327"/>
      <c r="D40" s="337"/>
      <c r="E40" s="327"/>
      <c r="F40" s="327"/>
      <c r="G40" s="327"/>
      <c r="H40" s="337"/>
      <c r="I40" s="327"/>
      <c r="K40" s="327"/>
      <c r="L40" s="337"/>
      <c r="M40" s="327"/>
      <c r="N40" s="327"/>
      <c r="O40" s="327"/>
      <c r="P40" s="337"/>
      <c r="Q40" s="327"/>
      <c r="S40" s="327"/>
      <c r="T40" s="337"/>
      <c r="U40" s="327"/>
      <c r="V40" s="327"/>
      <c r="W40" s="327"/>
      <c r="X40" s="337"/>
      <c r="Y40" s="327"/>
      <c r="AA40" s="327"/>
      <c r="AB40" s="337"/>
      <c r="AC40" s="327"/>
      <c r="AD40" s="327"/>
      <c r="AE40" s="327"/>
      <c r="AF40" s="337"/>
      <c r="AG40" s="327"/>
    </row>
    <row r="41" spans="1:33" ht="15.75" x14ac:dyDescent="0.25">
      <c r="A41" s="335" t="s">
        <v>109</v>
      </c>
      <c r="B41" s="320"/>
      <c r="C41" s="327">
        <f>C37+C39</f>
        <v>763</v>
      </c>
      <c r="D41" s="337"/>
      <c r="E41" s="327">
        <f>E37+E39</f>
        <v>26</v>
      </c>
      <c r="F41" s="327"/>
      <c r="G41" s="327">
        <f>G37+G39</f>
        <v>0</v>
      </c>
      <c r="H41" s="337"/>
      <c r="I41" s="327">
        <f t="shared" si="0"/>
        <v>789</v>
      </c>
      <c r="K41" s="327">
        <f>K37+K39</f>
        <v>1705</v>
      </c>
      <c r="L41" s="337"/>
      <c r="M41" s="327">
        <f>M37+M39</f>
        <v>39</v>
      </c>
      <c r="N41" s="327"/>
      <c r="O41" s="327">
        <f>O37+O39</f>
        <v>0</v>
      </c>
      <c r="P41" s="337"/>
      <c r="Q41" s="327">
        <f t="shared" ref="Q41" si="43">K41+M41+O41</f>
        <v>1744</v>
      </c>
      <c r="S41" s="327">
        <f>S37+S39</f>
        <v>2644</v>
      </c>
      <c r="T41" s="337"/>
      <c r="U41" s="327">
        <f>U37+U39</f>
        <v>63</v>
      </c>
      <c r="V41" s="327"/>
      <c r="W41" s="327">
        <f>W37+W39</f>
        <v>0</v>
      </c>
      <c r="X41" s="337"/>
      <c r="Y41" s="327">
        <f t="shared" ref="Y41" si="44">S41+U41+W41</f>
        <v>2707</v>
      </c>
      <c r="AA41" s="327">
        <f>AA37+AA39</f>
        <v>1929</v>
      </c>
      <c r="AB41" s="337"/>
      <c r="AC41" s="327">
        <f>AC37+AC39</f>
        <v>-39</v>
      </c>
      <c r="AD41" s="327"/>
      <c r="AE41" s="327">
        <f>AE37+AE39</f>
        <v>0</v>
      </c>
      <c r="AF41" s="337"/>
      <c r="AG41" s="327">
        <f t="shared" ref="AG41" si="45">AA41+AC41+AE41</f>
        <v>1890</v>
      </c>
    </row>
    <row r="42" spans="1:33" ht="5.0999999999999996" customHeight="1" x14ac:dyDescent="0.25">
      <c r="A42" s="335"/>
      <c r="B42" s="320"/>
      <c r="C42" s="327"/>
      <c r="D42" s="337"/>
      <c r="E42" s="327"/>
      <c r="F42" s="327"/>
      <c r="G42" s="327"/>
      <c r="H42" s="337"/>
      <c r="I42" s="327"/>
      <c r="K42" s="327"/>
      <c r="L42" s="337"/>
      <c r="M42" s="327"/>
      <c r="N42" s="327"/>
      <c r="O42" s="327"/>
      <c r="P42" s="337"/>
      <c r="Q42" s="327"/>
      <c r="S42" s="327"/>
      <c r="T42" s="337"/>
      <c r="U42" s="327"/>
      <c r="V42" s="327"/>
      <c r="W42" s="327"/>
      <c r="X42" s="337"/>
      <c r="Y42" s="327"/>
      <c r="AA42" s="327"/>
      <c r="AB42" s="337"/>
      <c r="AC42" s="327"/>
      <c r="AD42" s="327"/>
      <c r="AE42" s="327"/>
      <c r="AF42" s="337"/>
      <c r="AG42" s="327"/>
    </row>
    <row r="43" spans="1:33" ht="15.75" x14ac:dyDescent="0.25">
      <c r="A43" s="335" t="s">
        <v>104</v>
      </c>
      <c r="B43" s="320"/>
      <c r="C43" s="336">
        <v>0</v>
      </c>
      <c r="D43" s="337"/>
      <c r="E43" s="336">
        <v>0</v>
      </c>
      <c r="F43" s="327"/>
      <c r="G43" s="336">
        <v>0</v>
      </c>
      <c r="H43" s="337"/>
      <c r="I43" s="336">
        <f t="shared" si="0"/>
        <v>0</v>
      </c>
      <c r="K43" s="336">
        <v>0</v>
      </c>
      <c r="L43" s="337"/>
      <c r="M43" s="336">
        <v>0</v>
      </c>
      <c r="N43" s="327"/>
      <c r="O43" s="336">
        <v>0</v>
      </c>
      <c r="P43" s="337"/>
      <c r="Q43" s="336">
        <f t="shared" ref="Q43" si="46">K43+M43+O43</f>
        <v>0</v>
      </c>
      <c r="S43" s="336">
        <v>0</v>
      </c>
      <c r="T43" s="337"/>
      <c r="U43" s="336">
        <v>0</v>
      </c>
      <c r="V43" s="327"/>
      <c r="W43" s="336">
        <v>0</v>
      </c>
      <c r="X43" s="337"/>
      <c r="Y43" s="336">
        <f t="shared" ref="Y43" si="47">S43+U43+W43</f>
        <v>0</v>
      </c>
      <c r="AA43" s="336">
        <v>73</v>
      </c>
      <c r="AB43" s="337"/>
      <c r="AC43" s="336">
        <v>0</v>
      </c>
      <c r="AD43" s="327"/>
      <c r="AE43" s="336">
        <v>0</v>
      </c>
      <c r="AF43" s="337"/>
      <c r="AG43" s="336">
        <f t="shared" ref="AG43" si="48">AA43+AC43+AE43</f>
        <v>73</v>
      </c>
    </row>
    <row r="44" spans="1:33" ht="5.0999999999999996" customHeight="1" x14ac:dyDescent="0.25">
      <c r="A44" s="335"/>
      <c r="B44" s="320"/>
      <c r="C44" s="327"/>
      <c r="D44" s="337"/>
      <c r="E44" s="327"/>
      <c r="F44" s="327"/>
      <c r="G44" s="327"/>
      <c r="H44" s="337"/>
      <c r="I44" s="327"/>
      <c r="K44" s="327"/>
      <c r="L44" s="337"/>
      <c r="M44" s="327"/>
      <c r="N44" s="327"/>
      <c r="O44" s="327"/>
      <c r="P44" s="337"/>
      <c r="Q44" s="327"/>
      <c r="S44" s="327"/>
      <c r="T44" s="337"/>
      <c r="U44" s="327"/>
      <c r="V44" s="327"/>
      <c r="W44" s="327"/>
      <c r="X44" s="337"/>
      <c r="Y44" s="327"/>
      <c r="AA44" s="327"/>
      <c r="AB44" s="337"/>
      <c r="AC44" s="327"/>
      <c r="AD44" s="327"/>
      <c r="AE44" s="327"/>
      <c r="AF44" s="337"/>
      <c r="AG44" s="327"/>
    </row>
    <row r="45" spans="1:33" ht="16.5" thickBot="1" x14ac:dyDescent="0.3">
      <c r="A45" s="303" t="s">
        <v>50</v>
      </c>
      <c r="B45" s="320"/>
      <c r="C45" s="338">
        <f>C41+C43</f>
        <v>763</v>
      </c>
      <c r="D45" s="337"/>
      <c r="E45" s="338">
        <f>E41+E43</f>
        <v>26</v>
      </c>
      <c r="F45" s="315"/>
      <c r="G45" s="338">
        <f>G41+G43</f>
        <v>0</v>
      </c>
      <c r="H45" s="337"/>
      <c r="I45" s="338">
        <f t="shared" si="0"/>
        <v>789</v>
      </c>
      <c r="K45" s="338">
        <f>K41+K43</f>
        <v>1705</v>
      </c>
      <c r="L45" s="337"/>
      <c r="M45" s="338">
        <f>M41+M43</f>
        <v>39</v>
      </c>
      <c r="N45" s="315"/>
      <c r="O45" s="338">
        <f>O41+O43</f>
        <v>0</v>
      </c>
      <c r="P45" s="337"/>
      <c r="Q45" s="338">
        <f t="shared" ref="Q45" si="49">K45+M45+O45</f>
        <v>1744</v>
      </c>
      <c r="S45" s="338">
        <f>S41+S43</f>
        <v>2644</v>
      </c>
      <c r="T45" s="337"/>
      <c r="U45" s="338">
        <f>U41+U43</f>
        <v>63</v>
      </c>
      <c r="V45" s="315"/>
      <c r="W45" s="338">
        <f>W41+W43</f>
        <v>0</v>
      </c>
      <c r="X45" s="337"/>
      <c r="Y45" s="338">
        <f t="shared" ref="Y45" si="50">S45+U45+W45</f>
        <v>2707</v>
      </c>
      <c r="AA45" s="338">
        <f>AA41+AA43</f>
        <v>2002</v>
      </c>
      <c r="AB45" s="337"/>
      <c r="AC45" s="338">
        <f>AC41+AC43</f>
        <v>-39</v>
      </c>
      <c r="AD45" s="315"/>
      <c r="AE45" s="338">
        <f>AE41+AE43</f>
        <v>0</v>
      </c>
      <c r="AF45" s="337"/>
      <c r="AG45" s="338">
        <f t="shared" ref="AG45" si="51">AA45+AC45+AE45</f>
        <v>1963</v>
      </c>
    </row>
    <row r="46" spans="1:33" ht="5.0999999999999996" customHeight="1" thickTop="1" x14ac:dyDescent="0.25">
      <c r="A46" s="303"/>
      <c r="B46" s="320"/>
      <c r="C46" s="339"/>
      <c r="D46" s="337"/>
      <c r="E46" s="339"/>
      <c r="F46" s="339"/>
      <c r="G46" s="339"/>
      <c r="H46" s="337"/>
      <c r="I46" s="339"/>
      <c r="K46" s="339"/>
      <c r="L46" s="337"/>
      <c r="M46" s="339"/>
      <c r="N46" s="339"/>
      <c r="O46" s="339"/>
      <c r="P46" s="337"/>
      <c r="Q46" s="339"/>
      <c r="S46" s="339"/>
      <c r="T46" s="337"/>
      <c r="U46" s="339"/>
      <c r="V46" s="339"/>
      <c r="W46" s="339"/>
      <c r="X46" s="337"/>
      <c r="Y46" s="339"/>
      <c r="AA46" s="339"/>
      <c r="AB46" s="337"/>
      <c r="AC46" s="339"/>
      <c r="AD46" s="339"/>
      <c r="AE46" s="339"/>
      <c r="AF46" s="337"/>
      <c r="AG46" s="339"/>
    </row>
    <row r="47" spans="1:33" ht="16.5" thickBot="1" x14ac:dyDescent="0.3">
      <c r="A47" s="340" t="s">
        <v>130</v>
      </c>
      <c r="B47" s="320"/>
      <c r="C47" s="341">
        <f>-C39/C37</f>
        <v>0.23316582914572864</v>
      </c>
      <c r="D47" s="337"/>
      <c r="E47" s="342"/>
      <c r="F47" s="342"/>
      <c r="G47" s="342"/>
      <c r="H47" s="337"/>
      <c r="I47" s="341">
        <f>-I39/I37</f>
        <v>0.23768115942028986</v>
      </c>
      <c r="K47" s="341">
        <f>-K39/K37</f>
        <v>0.26445211389128559</v>
      </c>
      <c r="L47" s="337"/>
      <c r="M47" s="342"/>
      <c r="N47" s="342"/>
      <c r="O47" s="342"/>
      <c r="P47" s="337"/>
      <c r="Q47" s="341">
        <f>-Q39/Q37</f>
        <v>0.26630206142196045</v>
      </c>
      <c r="S47" s="341">
        <f>-S39/S37</f>
        <v>0.26083310036343305</v>
      </c>
      <c r="T47" s="337"/>
      <c r="U47" s="342"/>
      <c r="V47" s="342"/>
      <c r="W47" s="342"/>
      <c r="X47" s="337"/>
      <c r="Y47" s="341">
        <f>-Y39/Y37</f>
        <v>0.26320087098530215</v>
      </c>
      <c r="AA47" s="341">
        <f>-AA39/AA37</f>
        <v>0.63389637502372365</v>
      </c>
      <c r="AB47" s="337"/>
      <c r="AC47" s="342"/>
      <c r="AD47" s="342"/>
      <c r="AE47" s="342"/>
      <c r="AF47" s="337"/>
      <c r="AG47" s="341">
        <f>-AG39/AG37</f>
        <v>0.63972550514677851</v>
      </c>
    </row>
    <row r="48" spans="1:33" ht="5.0999999999999996" customHeight="1" thickTop="1" x14ac:dyDescent="0.25">
      <c r="A48" s="303"/>
      <c r="B48" s="320"/>
      <c r="C48" s="339"/>
      <c r="D48" s="337"/>
      <c r="E48" s="339"/>
      <c r="F48" s="339"/>
      <c r="G48" s="339"/>
      <c r="H48" s="337"/>
      <c r="I48" s="339"/>
      <c r="K48" s="339"/>
      <c r="L48" s="337"/>
      <c r="M48" s="339"/>
      <c r="N48" s="339"/>
      <c r="O48" s="339"/>
      <c r="P48" s="337"/>
      <c r="Q48" s="339"/>
      <c r="S48" s="339"/>
      <c r="T48" s="337"/>
      <c r="U48" s="339"/>
      <c r="V48" s="339"/>
      <c r="W48" s="339"/>
      <c r="X48" s="337"/>
      <c r="Y48" s="339"/>
      <c r="AA48" s="339"/>
      <c r="AB48" s="337"/>
      <c r="AC48" s="339"/>
      <c r="AD48" s="339"/>
      <c r="AE48" s="339"/>
      <c r="AF48" s="337"/>
      <c r="AG48" s="339"/>
    </row>
    <row r="49" spans="1:33" ht="15.75" x14ac:dyDescent="0.25">
      <c r="A49" s="303" t="s">
        <v>102</v>
      </c>
      <c r="B49" s="320"/>
      <c r="C49" s="339"/>
      <c r="D49" s="337"/>
      <c r="E49" s="339"/>
      <c r="F49" s="339"/>
      <c r="G49" s="339"/>
      <c r="H49" s="337"/>
      <c r="I49" s="339"/>
      <c r="K49" s="339"/>
      <c r="L49" s="337"/>
      <c r="M49" s="339"/>
      <c r="N49" s="339"/>
      <c r="O49" s="339"/>
      <c r="P49" s="337"/>
      <c r="Q49" s="339"/>
      <c r="S49" s="339"/>
      <c r="T49" s="337"/>
      <c r="U49" s="339"/>
      <c r="V49" s="339"/>
      <c r="W49" s="339"/>
      <c r="X49" s="337"/>
      <c r="Y49" s="339"/>
      <c r="AA49" s="339"/>
      <c r="AB49" s="337"/>
      <c r="AC49" s="339"/>
      <c r="AD49" s="339"/>
      <c r="AE49" s="339"/>
      <c r="AF49" s="337"/>
      <c r="AG49" s="339"/>
    </row>
    <row r="50" spans="1:33" ht="5.0999999999999996" customHeight="1" x14ac:dyDescent="0.25">
      <c r="A50" s="303"/>
      <c r="B50" s="320"/>
      <c r="C50" s="339"/>
      <c r="D50" s="337"/>
      <c r="E50" s="339"/>
      <c r="F50" s="339"/>
      <c r="G50" s="339"/>
      <c r="H50" s="337"/>
      <c r="I50" s="339"/>
      <c r="K50" s="339"/>
      <c r="L50" s="337"/>
      <c r="M50" s="339"/>
      <c r="N50" s="339"/>
      <c r="O50" s="339"/>
      <c r="P50" s="337"/>
      <c r="Q50" s="339"/>
      <c r="S50" s="339"/>
      <c r="T50" s="337"/>
      <c r="U50" s="339"/>
      <c r="V50" s="339"/>
      <c r="W50" s="339"/>
      <c r="X50" s="337"/>
      <c r="Y50" s="339"/>
      <c r="AA50" s="339"/>
      <c r="AB50" s="337"/>
      <c r="AC50" s="339"/>
      <c r="AD50" s="339"/>
      <c r="AE50" s="339"/>
      <c r="AF50" s="337"/>
      <c r="AG50" s="339"/>
    </row>
    <row r="51" spans="1:33" ht="15.75" x14ac:dyDescent="0.25">
      <c r="A51" s="335" t="s">
        <v>131</v>
      </c>
      <c r="B51" s="320"/>
      <c r="C51" s="339"/>
      <c r="D51" s="337"/>
      <c r="E51" s="339"/>
      <c r="F51" s="339"/>
      <c r="G51" s="339"/>
      <c r="H51" s="337"/>
      <c r="I51" s="339"/>
      <c r="K51" s="339"/>
      <c r="L51" s="337"/>
      <c r="M51" s="339"/>
      <c r="N51" s="339"/>
      <c r="O51" s="339"/>
      <c r="P51" s="337"/>
      <c r="Q51" s="339"/>
      <c r="S51" s="339"/>
      <c r="T51" s="337"/>
      <c r="U51" s="339"/>
      <c r="V51" s="339"/>
      <c r="W51" s="339"/>
      <c r="X51" s="337"/>
      <c r="Y51" s="339"/>
      <c r="AA51" s="339"/>
      <c r="AB51" s="337"/>
      <c r="AC51" s="339"/>
      <c r="AD51" s="339"/>
      <c r="AE51" s="339"/>
      <c r="AF51" s="337"/>
      <c r="AG51" s="339"/>
    </row>
    <row r="52" spans="1:33" ht="5.0999999999999996" customHeight="1" x14ac:dyDescent="0.25">
      <c r="A52" s="335"/>
      <c r="B52" s="320"/>
      <c r="C52" s="339"/>
      <c r="D52" s="337"/>
      <c r="E52" s="339"/>
      <c r="F52" s="339"/>
      <c r="G52" s="339"/>
      <c r="H52" s="337"/>
      <c r="I52" s="339"/>
      <c r="K52" s="339"/>
      <c r="L52" s="337"/>
      <c r="M52" s="339"/>
      <c r="N52" s="339"/>
      <c r="O52" s="339"/>
      <c r="P52" s="337"/>
      <c r="Q52" s="339"/>
      <c r="S52" s="339"/>
      <c r="T52" s="337"/>
      <c r="U52" s="339"/>
      <c r="V52" s="339"/>
      <c r="W52" s="339"/>
      <c r="X52" s="337"/>
      <c r="Y52" s="339"/>
      <c r="AA52" s="339"/>
      <c r="AB52" s="337"/>
      <c r="AC52" s="339"/>
      <c r="AD52" s="339"/>
      <c r="AE52" s="339"/>
      <c r="AF52" s="337"/>
      <c r="AG52" s="339"/>
    </row>
    <row r="53" spans="1:33" ht="15.75" x14ac:dyDescent="0.25">
      <c r="A53" s="340" t="s">
        <v>132</v>
      </c>
      <c r="B53" s="320"/>
      <c r="C53" s="343">
        <v>2.63</v>
      </c>
      <c r="D53" s="337"/>
      <c r="E53" s="343">
        <v>0.09</v>
      </c>
      <c r="F53" s="343"/>
      <c r="G53" s="343">
        <v>0</v>
      </c>
      <c r="H53" s="337"/>
      <c r="I53" s="343">
        <f>C53+E53+G53</f>
        <v>2.7199999999999998</v>
      </c>
      <c r="K53" s="343">
        <v>5.9</v>
      </c>
      <c r="L53" s="337"/>
      <c r="M53" s="343">
        <v>0.13</v>
      </c>
      <c r="N53" s="343"/>
      <c r="O53" s="343">
        <v>0</v>
      </c>
      <c r="P53" s="337"/>
      <c r="Q53" s="343">
        <f>K53+M53+O53</f>
        <v>6.03</v>
      </c>
      <c r="S53" s="343">
        <v>9.16</v>
      </c>
      <c r="T53" s="337"/>
      <c r="U53" s="343">
        <v>0.22</v>
      </c>
      <c r="V53" s="343"/>
      <c r="W53" s="343">
        <v>0</v>
      </c>
      <c r="X53" s="337"/>
      <c r="Y53" s="343">
        <f>S53+U53+W53</f>
        <v>9.3800000000000008</v>
      </c>
      <c r="AA53" s="343">
        <v>6.7</v>
      </c>
      <c r="AB53" s="337"/>
      <c r="AC53" s="343">
        <v>-0.14000000000000001</v>
      </c>
      <c r="AD53" s="343"/>
      <c r="AE53" s="343">
        <v>0</v>
      </c>
      <c r="AF53" s="337"/>
      <c r="AG53" s="343">
        <f>AA53+AC53+AE53</f>
        <v>6.5600000000000005</v>
      </c>
    </row>
    <row r="54" spans="1:33" ht="5.0999999999999996" customHeight="1" x14ac:dyDescent="0.25">
      <c r="A54" s="340"/>
      <c r="B54" s="320"/>
      <c r="C54" s="344"/>
      <c r="D54" s="337"/>
      <c r="E54" s="344"/>
      <c r="F54" s="344"/>
      <c r="G54" s="344"/>
      <c r="H54" s="337"/>
      <c r="I54" s="344"/>
      <c r="K54" s="344"/>
      <c r="L54" s="337"/>
      <c r="M54" s="344"/>
      <c r="N54" s="344"/>
      <c r="O54" s="344"/>
      <c r="P54" s="337"/>
      <c r="Q54" s="344"/>
      <c r="S54" s="344"/>
      <c r="T54" s="337"/>
      <c r="U54" s="344"/>
      <c r="V54" s="344"/>
      <c r="W54" s="344"/>
      <c r="X54" s="337"/>
      <c r="Y54" s="344"/>
      <c r="AA54" s="344"/>
      <c r="AB54" s="337"/>
      <c r="AC54" s="344"/>
      <c r="AD54" s="344"/>
      <c r="AE54" s="344"/>
      <c r="AF54" s="337"/>
      <c r="AG54" s="344">
        <f t="shared" ref="AG54:AG57" si="52">AA54+AC54+AE54</f>
        <v>0</v>
      </c>
    </row>
    <row r="55" spans="1:33" ht="15.75" x14ac:dyDescent="0.25">
      <c r="A55" s="340" t="s">
        <v>133</v>
      </c>
      <c r="B55" s="320"/>
      <c r="C55" s="345">
        <v>0</v>
      </c>
      <c r="D55" s="337"/>
      <c r="E55" s="345">
        <v>0</v>
      </c>
      <c r="F55" s="346"/>
      <c r="G55" s="345">
        <v>0</v>
      </c>
      <c r="H55" s="337"/>
      <c r="I55" s="345">
        <f t="shared" ref="I55:I65" si="53">C55+E55+G55</f>
        <v>0</v>
      </c>
      <c r="K55" s="345">
        <v>0</v>
      </c>
      <c r="L55" s="337"/>
      <c r="M55" s="345">
        <v>0</v>
      </c>
      <c r="N55" s="346"/>
      <c r="O55" s="345">
        <v>0</v>
      </c>
      <c r="P55" s="337"/>
      <c r="Q55" s="345">
        <f t="shared" ref="Q55:Q57" si="54">K55+M55+O55</f>
        <v>0</v>
      </c>
      <c r="S55" s="345">
        <v>0</v>
      </c>
      <c r="T55" s="337"/>
      <c r="U55" s="345">
        <v>0</v>
      </c>
      <c r="V55" s="346"/>
      <c r="W55" s="345">
        <v>0</v>
      </c>
      <c r="X55" s="337"/>
      <c r="Y55" s="345">
        <f t="shared" ref="Y55:Y57" si="55">S55+U55+W55</f>
        <v>0</v>
      </c>
      <c r="AA55" s="345">
        <v>0.26</v>
      </c>
      <c r="AB55" s="337"/>
      <c r="AC55" s="345">
        <v>0</v>
      </c>
      <c r="AD55" s="346"/>
      <c r="AE55" s="345">
        <v>0</v>
      </c>
      <c r="AF55" s="337"/>
      <c r="AG55" s="345">
        <f t="shared" si="52"/>
        <v>0.26</v>
      </c>
    </row>
    <row r="56" spans="1:33" ht="5.0999999999999996" customHeight="1" x14ac:dyDescent="0.25">
      <c r="A56" s="340"/>
      <c r="B56" s="320"/>
      <c r="C56" s="344"/>
      <c r="D56" s="337"/>
      <c r="E56" s="344"/>
      <c r="F56" s="344"/>
      <c r="G56" s="344"/>
      <c r="H56" s="337"/>
      <c r="I56" s="344"/>
      <c r="K56" s="344"/>
      <c r="L56" s="337"/>
      <c r="M56" s="344"/>
      <c r="N56" s="344"/>
      <c r="O56" s="344"/>
      <c r="P56" s="337"/>
      <c r="Q56" s="344"/>
      <c r="S56" s="344"/>
      <c r="T56" s="337"/>
      <c r="U56" s="344"/>
      <c r="V56" s="344"/>
      <c r="W56" s="344"/>
      <c r="X56" s="337"/>
      <c r="Y56" s="344"/>
      <c r="AA56" s="344"/>
      <c r="AB56" s="337"/>
      <c r="AC56" s="344"/>
      <c r="AD56" s="344"/>
      <c r="AE56" s="344"/>
      <c r="AF56" s="337"/>
      <c r="AG56" s="344">
        <f t="shared" si="52"/>
        <v>0</v>
      </c>
    </row>
    <row r="57" spans="1:33" ht="16.5" thickBot="1" x14ac:dyDescent="0.3">
      <c r="A57" s="347" t="s">
        <v>134</v>
      </c>
      <c r="B57" s="320"/>
      <c r="C57" s="348">
        <f>C53+C55</f>
        <v>2.63</v>
      </c>
      <c r="D57" s="337"/>
      <c r="E57" s="348">
        <f>E53+E55</f>
        <v>0.09</v>
      </c>
      <c r="F57" s="349"/>
      <c r="G57" s="348">
        <f>G53+G55</f>
        <v>0</v>
      </c>
      <c r="H57" s="337"/>
      <c r="I57" s="348">
        <f t="shared" si="53"/>
        <v>2.7199999999999998</v>
      </c>
      <c r="K57" s="348">
        <f>K53+K55</f>
        <v>5.9</v>
      </c>
      <c r="L57" s="337"/>
      <c r="M57" s="348">
        <f>M53+M55</f>
        <v>0.13</v>
      </c>
      <c r="N57" s="349"/>
      <c r="O57" s="348">
        <f>O53+O55</f>
        <v>0</v>
      </c>
      <c r="P57" s="337"/>
      <c r="Q57" s="348">
        <f t="shared" si="54"/>
        <v>6.03</v>
      </c>
      <c r="S57" s="348">
        <f>S53+S55</f>
        <v>9.16</v>
      </c>
      <c r="T57" s="337"/>
      <c r="U57" s="348">
        <f>U53+U55</f>
        <v>0.22</v>
      </c>
      <c r="V57" s="349"/>
      <c r="W57" s="348">
        <f>W53+W55</f>
        <v>0</v>
      </c>
      <c r="X57" s="337"/>
      <c r="Y57" s="348">
        <f t="shared" si="55"/>
        <v>9.3800000000000008</v>
      </c>
      <c r="AA57" s="348">
        <f>AA53+AA55</f>
        <v>6.96</v>
      </c>
      <c r="AB57" s="337"/>
      <c r="AC57" s="348">
        <f>AC53+AC55</f>
        <v>-0.14000000000000001</v>
      </c>
      <c r="AD57" s="349"/>
      <c r="AE57" s="348">
        <f>AE53+AE55</f>
        <v>0</v>
      </c>
      <c r="AF57" s="337"/>
      <c r="AG57" s="348">
        <f t="shared" si="52"/>
        <v>6.82</v>
      </c>
    </row>
    <row r="58" spans="1:33" ht="5.0999999999999996" customHeight="1" thickTop="1" x14ac:dyDescent="0.25">
      <c r="A58" s="303"/>
      <c r="B58" s="320"/>
      <c r="C58" s="344"/>
      <c r="D58" s="337"/>
      <c r="E58" s="344"/>
      <c r="F58" s="344"/>
      <c r="G58" s="344"/>
      <c r="H58" s="337"/>
      <c r="I58" s="344"/>
      <c r="K58" s="344"/>
      <c r="L58" s="337"/>
      <c r="M58" s="344"/>
      <c r="N58" s="344"/>
      <c r="O58" s="344"/>
      <c r="P58" s="337"/>
      <c r="Q58" s="344"/>
      <c r="S58" s="344"/>
      <c r="T58" s="337"/>
      <c r="U58" s="344"/>
      <c r="V58" s="344"/>
      <c r="W58" s="344"/>
      <c r="X58" s="337"/>
      <c r="Y58" s="344"/>
      <c r="AA58" s="344"/>
      <c r="AB58" s="337"/>
      <c r="AC58" s="344"/>
      <c r="AD58" s="344"/>
      <c r="AE58" s="344"/>
      <c r="AF58" s="337"/>
      <c r="AG58" s="344"/>
    </row>
    <row r="59" spans="1:33" ht="15.75" x14ac:dyDescent="0.25">
      <c r="A59" s="347" t="s">
        <v>135</v>
      </c>
      <c r="B59" s="320"/>
      <c r="C59" s="344"/>
      <c r="D59" s="337"/>
      <c r="E59" s="344"/>
      <c r="F59" s="344"/>
      <c r="G59" s="344"/>
      <c r="H59" s="337"/>
      <c r="I59" s="344"/>
      <c r="K59" s="344"/>
      <c r="L59" s="337"/>
      <c r="M59" s="344"/>
      <c r="N59" s="344"/>
      <c r="O59" s="344"/>
      <c r="P59" s="337"/>
      <c r="Q59" s="344"/>
      <c r="S59" s="344"/>
      <c r="T59" s="337"/>
      <c r="U59" s="344"/>
      <c r="V59" s="344"/>
      <c r="W59" s="344"/>
      <c r="X59" s="337"/>
      <c r="Y59" s="344"/>
      <c r="AA59" s="344"/>
      <c r="AB59" s="337"/>
      <c r="AC59" s="344"/>
      <c r="AD59" s="344"/>
      <c r="AE59" s="344"/>
      <c r="AF59" s="337"/>
      <c r="AG59" s="344"/>
    </row>
    <row r="60" spans="1:33" ht="5.0999999999999996" customHeight="1" x14ac:dyDescent="0.25">
      <c r="A60" s="347"/>
      <c r="B60" s="320"/>
      <c r="C60" s="344"/>
      <c r="D60" s="337"/>
      <c r="E60" s="344"/>
      <c r="F60" s="344"/>
      <c r="G60" s="344"/>
      <c r="H60" s="337"/>
      <c r="I60" s="344"/>
      <c r="K60" s="344"/>
      <c r="L60" s="337"/>
      <c r="M60" s="344"/>
      <c r="N60" s="344"/>
      <c r="O60" s="344"/>
      <c r="P60" s="337"/>
      <c r="Q60" s="344"/>
      <c r="S60" s="344"/>
      <c r="T60" s="337"/>
      <c r="U60" s="344"/>
      <c r="V60" s="344"/>
      <c r="W60" s="344"/>
      <c r="X60" s="337"/>
      <c r="Y60" s="344"/>
      <c r="AA60" s="344"/>
      <c r="AB60" s="337"/>
      <c r="AC60" s="344"/>
      <c r="AD60" s="344"/>
      <c r="AE60" s="344"/>
      <c r="AF60" s="337"/>
      <c r="AG60" s="344"/>
    </row>
    <row r="61" spans="1:33" ht="15.75" x14ac:dyDescent="0.25">
      <c r="A61" s="340" t="s">
        <v>132</v>
      </c>
      <c r="B61" s="320"/>
      <c r="C61" s="343">
        <v>2.61</v>
      </c>
      <c r="D61" s="337"/>
      <c r="E61" s="343">
        <v>0.08</v>
      </c>
      <c r="F61" s="343"/>
      <c r="G61" s="343">
        <v>0</v>
      </c>
      <c r="H61" s="337"/>
      <c r="I61" s="343">
        <f t="shared" si="53"/>
        <v>2.69</v>
      </c>
      <c r="K61" s="343">
        <v>5.84</v>
      </c>
      <c r="L61" s="337"/>
      <c r="M61" s="343">
        <v>0.13</v>
      </c>
      <c r="N61" s="343"/>
      <c r="O61" s="343">
        <v>0</v>
      </c>
      <c r="P61" s="337"/>
      <c r="Q61" s="343">
        <f t="shared" ref="Q61:Q65" si="56">K61+M61+O61</f>
        <v>5.97</v>
      </c>
      <c r="S61" s="343">
        <v>9.08</v>
      </c>
      <c r="T61" s="337"/>
      <c r="U61" s="343">
        <v>0.21</v>
      </c>
      <c r="V61" s="343"/>
      <c r="W61" s="343">
        <v>0</v>
      </c>
      <c r="X61" s="337"/>
      <c r="Y61" s="343">
        <f t="shared" ref="Y61:Y65" si="57">S61+U61+W61</f>
        <v>9.2900000000000009</v>
      </c>
      <c r="AA61" s="343">
        <v>6.64</v>
      </c>
      <c r="AB61" s="337"/>
      <c r="AC61" s="343">
        <v>-0.14000000000000001</v>
      </c>
      <c r="AD61" s="343"/>
      <c r="AE61" s="343">
        <v>0</v>
      </c>
      <c r="AF61" s="337"/>
      <c r="AG61" s="343">
        <f t="shared" ref="AG61:AG65" si="58">AA61+AC61+AE61</f>
        <v>6.5</v>
      </c>
    </row>
    <row r="62" spans="1:33" ht="5.0999999999999996" customHeight="1" x14ac:dyDescent="0.25">
      <c r="A62" s="340"/>
      <c r="B62" s="320"/>
      <c r="C62" s="344"/>
      <c r="D62" s="337"/>
      <c r="E62" s="344"/>
      <c r="F62" s="344"/>
      <c r="G62" s="344"/>
      <c r="H62" s="337"/>
      <c r="I62" s="344"/>
      <c r="K62" s="344"/>
      <c r="L62" s="337"/>
      <c r="M62" s="344"/>
      <c r="N62" s="344"/>
      <c r="O62" s="344"/>
      <c r="P62" s="337"/>
      <c r="Q62" s="344"/>
      <c r="S62" s="344"/>
      <c r="T62" s="337"/>
      <c r="U62" s="344"/>
      <c r="V62" s="344"/>
      <c r="W62" s="344"/>
      <c r="X62" s="337"/>
      <c r="Y62" s="344"/>
      <c r="AA62" s="344"/>
      <c r="AB62" s="337"/>
      <c r="AC62" s="344"/>
      <c r="AD62" s="344"/>
      <c r="AE62" s="344"/>
      <c r="AF62" s="337"/>
      <c r="AG62" s="344">
        <f t="shared" si="58"/>
        <v>0</v>
      </c>
    </row>
    <row r="63" spans="1:33" ht="15.75" x14ac:dyDescent="0.25">
      <c r="A63" s="340" t="s">
        <v>133</v>
      </c>
      <c r="B63" s="320"/>
      <c r="C63" s="345">
        <v>0</v>
      </c>
      <c r="D63" s="337"/>
      <c r="E63" s="345">
        <v>0</v>
      </c>
      <c r="F63" s="346"/>
      <c r="G63" s="345">
        <v>0</v>
      </c>
      <c r="H63" s="337"/>
      <c r="I63" s="345">
        <f t="shared" si="53"/>
        <v>0</v>
      </c>
      <c r="K63" s="345">
        <v>0</v>
      </c>
      <c r="L63" s="337"/>
      <c r="M63" s="345">
        <v>0</v>
      </c>
      <c r="N63" s="346"/>
      <c r="O63" s="345">
        <v>0</v>
      </c>
      <c r="P63" s="337"/>
      <c r="Q63" s="345">
        <f t="shared" si="56"/>
        <v>0</v>
      </c>
      <c r="S63" s="345">
        <v>0</v>
      </c>
      <c r="T63" s="337"/>
      <c r="U63" s="345">
        <v>0</v>
      </c>
      <c r="V63" s="346"/>
      <c r="W63" s="345">
        <v>0</v>
      </c>
      <c r="X63" s="337"/>
      <c r="Y63" s="345">
        <f t="shared" si="57"/>
        <v>0</v>
      </c>
      <c r="AA63" s="345">
        <v>0.25</v>
      </c>
      <c r="AB63" s="337"/>
      <c r="AC63" s="345">
        <v>0</v>
      </c>
      <c r="AD63" s="346"/>
      <c r="AE63" s="345">
        <v>0</v>
      </c>
      <c r="AF63" s="337"/>
      <c r="AG63" s="345">
        <f t="shared" si="58"/>
        <v>0.25</v>
      </c>
    </row>
    <row r="64" spans="1:33" ht="5.0999999999999996" customHeight="1" x14ac:dyDescent="0.25">
      <c r="A64" s="340"/>
      <c r="B64" s="320"/>
      <c r="C64" s="344"/>
      <c r="D64" s="337"/>
      <c r="E64" s="344"/>
      <c r="F64" s="344"/>
      <c r="G64" s="344"/>
      <c r="H64" s="337"/>
      <c r="I64" s="344"/>
      <c r="K64" s="344"/>
      <c r="L64" s="337"/>
      <c r="M64" s="344"/>
      <c r="N64" s="344"/>
      <c r="O64" s="344"/>
      <c r="P64" s="337"/>
      <c r="Q64" s="344"/>
      <c r="S64" s="344"/>
      <c r="T64" s="337"/>
      <c r="U64" s="344"/>
      <c r="V64" s="344"/>
      <c r="W64" s="344"/>
      <c r="X64" s="337"/>
      <c r="Y64" s="344"/>
      <c r="AA64" s="344"/>
      <c r="AB64" s="337"/>
      <c r="AC64" s="344"/>
      <c r="AD64" s="344"/>
      <c r="AE64" s="344"/>
      <c r="AF64" s="337"/>
      <c r="AG64" s="344">
        <f t="shared" si="58"/>
        <v>0</v>
      </c>
    </row>
    <row r="65" spans="1:33" ht="16.5" thickBot="1" x14ac:dyDescent="0.3">
      <c r="A65" s="347" t="s">
        <v>136</v>
      </c>
      <c r="B65" s="320"/>
      <c r="C65" s="348">
        <f>C61+C63</f>
        <v>2.61</v>
      </c>
      <c r="D65" s="337"/>
      <c r="E65" s="348">
        <f>E61+E63</f>
        <v>0.08</v>
      </c>
      <c r="F65" s="349"/>
      <c r="G65" s="348">
        <f>G61+G63</f>
        <v>0</v>
      </c>
      <c r="H65" s="337"/>
      <c r="I65" s="348">
        <f t="shared" si="53"/>
        <v>2.69</v>
      </c>
      <c r="K65" s="348">
        <f>K61+K63</f>
        <v>5.84</v>
      </c>
      <c r="L65" s="337"/>
      <c r="M65" s="348">
        <f>M61+M63</f>
        <v>0.13</v>
      </c>
      <c r="N65" s="349"/>
      <c r="O65" s="348">
        <f>O61+O63</f>
        <v>0</v>
      </c>
      <c r="P65" s="337"/>
      <c r="Q65" s="348">
        <f t="shared" si="56"/>
        <v>5.97</v>
      </c>
      <c r="S65" s="348">
        <f>S61+S63</f>
        <v>9.08</v>
      </c>
      <c r="T65" s="337"/>
      <c r="U65" s="348">
        <f>U61+U63</f>
        <v>0.21</v>
      </c>
      <c r="V65" s="349"/>
      <c r="W65" s="348">
        <f>W61+W63</f>
        <v>0</v>
      </c>
      <c r="X65" s="337"/>
      <c r="Y65" s="348">
        <f t="shared" si="57"/>
        <v>9.2900000000000009</v>
      </c>
      <c r="AA65" s="348">
        <f>AA61+AA63</f>
        <v>6.89</v>
      </c>
      <c r="AB65" s="337"/>
      <c r="AC65" s="348">
        <f>AC61+AC63</f>
        <v>-0.14000000000000001</v>
      </c>
      <c r="AD65" s="349"/>
      <c r="AE65" s="348">
        <f>AE61+AE63</f>
        <v>0</v>
      </c>
      <c r="AF65" s="337"/>
      <c r="AG65" s="348">
        <f t="shared" si="58"/>
        <v>6.75</v>
      </c>
    </row>
    <row r="66" spans="1:33" ht="16.5" thickTop="1" x14ac:dyDescent="0.25">
      <c r="C66" s="350"/>
      <c r="D66" s="351"/>
      <c r="E66" s="350"/>
      <c r="F66" s="352"/>
      <c r="G66" s="352"/>
      <c r="H66" s="351"/>
      <c r="I66" s="352"/>
    </row>
    <row r="67" spans="1:33" x14ac:dyDescent="0.2">
      <c r="A67" s="355"/>
      <c r="E67" s="306"/>
    </row>
    <row r="68" spans="1:33" x14ac:dyDescent="0.2">
      <c r="A68" s="353"/>
    </row>
    <row r="69" spans="1:33" x14ac:dyDescent="0.2">
      <c r="A69" s="353"/>
    </row>
    <row r="70" spans="1:33" x14ac:dyDescent="0.2">
      <c r="A70" s="353"/>
    </row>
    <row r="71" spans="1:33" x14ac:dyDescent="0.2">
      <c r="A71" s="354"/>
    </row>
    <row r="73" spans="1:33" x14ac:dyDescent="0.2">
      <c r="A73" s="355"/>
    </row>
    <row r="74" spans="1:33" x14ac:dyDescent="0.2">
      <c r="A74" s="353"/>
    </row>
    <row r="75" spans="1:33" x14ac:dyDescent="0.2">
      <c r="A75" s="353"/>
    </row>
    <row r="76" spans="1:33" x14ac:dyDescent="0.2">
      <c r="A76" s="354"/>
    </row>
    <row r="77" spans="1:33" x14ac:dyDescent="0.2">
      <c r="A77" s="354"/>
    </row>
  </sheetData>
  <mergeCells count="4">
    <mergeCell ref="C6:I6"/>
    <mergeCell ref="K6:Q6"/>
    <mergeCell ref="S6:Y6"/>
    <mergeCell ref="AA6:AG6"/>
  </mergeCells>
  <printOptions horizontalCentered="1"/>
  <pageMargins left="0.16" right="0.16" top="0.27" bottom="0.33" header="0.28999999999999998" footer="0.16"/>
  <pageSetup scale="33" orientation="landscape" r:id="rId1"/>
  <headerFooter>
    <oddFooter>&amp;C&amp;14Table 8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8</vt:i4>
      </vt:variant>
    </vt:vector>
  </HeadingPairs>
  <TitlesOfParts>
    <vt:vector size="16" baseType="lpstr">
      <vt:lpstr>Consolidated Results</vt:lpstr>
      <vt:lpstr>Segment Results </vt:lpstr>
      <vt:lpstr>Balance Sheet</vt:lpstr>
      <vt:lpstr>Cash Flow</vt:lpstr>
      <vt:lpstr>Equity Summary</vt:lpstr>
      <vt:lpstr>Operating Data</vt:lpstr>
      <vt:lpstr>Restated 17 QTD</vt:lpstr>
      <vt:lpstr>Restated 17 YTD</vt:lpstr>
      <vt:lpstr>'Balance Sheet'!Print_Area</vt:lpstr>
      <vt:lpstr>'Cash Flow'!Print_Area</vt:lpstr>
      <vt:lpstr>'Consolidated Results'!Print_Area</vt:lpstr>
      <vt:lpstr>'Equity Summary'!Print_Area</vt:lpstr>
      <vt:lpstr>'Operating Data'!Print_Area</vt:lpstr>
      <vt:lpstr>'Restated 17 QTD'!Print_Area</vt:lpstr>
      <vt:lpstr>'Restated 17 YTD'!Print_Area</vt:lpstr>
      <vt:lpstr>'Segment Results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keywords/>
  <cp:lastModifiedBy/>
  <dcterms:created xsi:type="dcterms:W3CDTF">2018-04-23T21:26:12Z</dcterms:created>
  <dcterms:modified xsi:type="dcterms:W3CDTF">2018-04-24T11:21:13Z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M SIP Document Sensitivity">
    <vt:lpwstr/>
  </property>
  <property fmtid="{D5CDD505-2E9C-101B-9397-08002B2CF9AE}" pid="3" name="Document Author">
    <vt:lpwstr>ACCT04\dillont</vt:lpwstr>
  </property>
  <property fmtid="{D5CDD505-2E9C-101B-9397-08002B2CF9AE}" pid="4" name="Document Sensitivity">
    <vt:lpwstr>1</vt:lpwstr>
  </property>
  <property fmtid="{D5CDD505-2E9C-101B-9397-08002B2CF9AE}" pid="5" name="ThirdParty">
    <vt:lpwstr/>
  </property>
  <property fmtid="{D5CDD505-2E9C-101B-9397-08002B2CF9AE}" pid="6" name="OCI Restriction">
    <vt:bool>false</vt:bool>
  </property>
  <property fmtid="{D5CDD505-2E9C-101B-9397-08002B2CF9AE}" pid="7" name="OCI Additional Info">
    <vt:lpwstr/>
  </property>
  <property fmtid="{D5CDD505-2E9C-101B-9397-08002B2CF9AE}" pid="8" name="Allow Header Overwrite">
    <vt:bool>true</vt:bool>
  </property>
  <property fmtid="{D5CDD505-2E9C-101B-9397-08002B2CF9AE}" pid="9" name="Allow Footer Overwrite">
    <vt:bool>false</vt:bool>
  </property>
  <property fmtid="{D5CDD505-2E9C-101B-9397-08002B2CF9AE}" pid="10" name="Multiple Selected">
    <vt:lpwstr>-1</vt:lpwstr>
  </property>
  <property fmtid="{D5CDD505-2E9C-101B-9397-08002B2CF9AE}" pid="11" name="SIPLongWording">
    <vt:lpwstr/>
  </property>
  <property fmtid="{D5CDD505-2E9C-101B-9397-08002B2CF9AE}" pid="12" name="checkedProgramsCount">
    <vt:i4>0</vt:i4>
  </property>
  <property fmtid="{D5CDD505-2E9C-101B-9397-08002B2CF9AE}" pid="13" name="ExpCountry">
    <vt:lpwstr/>
  </property>
</Properties>
</file>