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12" yWindow="-12" windowWidth="12636" windowHeight="5556" tabRatio="959"/>
  </bookViews>
  <sheets>
    <sheet name="Consolidated Results" sheetId="1" r:id="rId1"/>
    <sheet name="Segment Results " sheetId="2" r:id="rId2"/>
    <sheet name="Balance Sheet" sheetId="6" r:id="rId3"/>
    <sheet name="Cash Flow" sheetId="7" r:id="rId4"/>
    <sheet name="Equity Summary" sheetId="8" r:id="rId5"/>
    <sheet name="Operating Data Update " sheetId="9" r:id="rId6"/>
    <sheet name="Restated 12 QTRS" sheetId="25" r:id="rId7"/>
    <sheet name="Restated 11 QTRS" sheetId="24" r:id="rId8"/>
    <sheet name="Restated IS Qtr - 2012" sheetId="36" r:id="rId9"/>
    <sheet name="Restated IS Qtrs 2011" sheetId="37" r:id="rId10"/>
    <sheet name="Restated Backlog" sheetId="22" r:id="rId11"/>
    <sheet name="Module1" sheetId="14" state="veryHidden" r:id="rId12"/>
    <sheet name="Module2" sheetId="15" state="veryHidden" r:id="rId13"/>
    <sheet name="Module3" sheetId="16" state="veryHidden" r:id="rId14"/>
    <sheet name="Module4" sheetId="17" state="veryHidden" r:id="rId15"/>
    <sheet name="Module5" sheetId="18" state="veryHidden" r:id="rId16"/>
  </sheets>
  <externalReferences>
    <externalReference r:id="rId17"/>
    <externalReference r:id="rId18"/>
    <externalReference r:id="rId19"/>
    <externalReference r:id="rId20"/>
  </externalReferences>
  <definedNames>
    <definedName name="__PR1" localSheetId="8">#REF!</definedName>
    <definedName name="__PR1">#REF!</definedName>
    <definedName name="__SCH2">[1]SCH2!$B$5:$Q$51</definedName>
    <definedName name="_3_Corp_ex_round">'[1]3Corp_ex_Round'!$A$5:$T$50</definedName>
    <definedName name="_3_Corp_ex_round1">'[1]3Corp_ex_Round'!$A$5:$AA$50</definedName>
    <definedName name="_3_Corp_external">'[1]3_Cons_ex'!$B$10:$S$51</definedName>
    <definedName name="_3_Corp_external1">'[1]3_Cons_ex'!$B$10:$Z$51</definedName>
    <definedName name="_3a_Corp_perform1">'[1]3a_Cons_perf'!$B$12:$AC$58</definedName>
    <definedName name="_3a_Corp_performance">'[1]3a_Cons_perf'!$B$12:$T$58</definedName>
    <definedName name="_PR1" localSheetId="8">'[2]7'!#REF!</definedName>
    <definedName name="_PR1">'[2]7'!#REF!</definedName>
    <definedName name="_SCH2">[1]SCH2!$B$5:$Q$51</definedName>
    <definedName name="Aero" localSheetId="8">#REF!</definedName>
    <definedName name="Aero">#REF!</definedName>
    <definedName name="AERO_ASSET">'[2]#REF'!$E$6:$L$60</definedName>
    <definedName name="AERO_LIAB">'[2]#REF'!$E$63:$L$134</definedName>
    <definedName name="Aero_Prior" localSheetId="8">#REF!</definedName>
    <definedName name="Aero_Prior">#REF!</definedName>
    <definedName name="AERO1">'[1]3a3_Aero'!$A$9:$AC$55</definedName>
    <definedName name="AEROWP">'[2]#REF'!$C$7:$L$60</definedName>
    <definedName name="B_SHEET">'[2]#REF'!$B$1:$AE$64</definedName>
    <definedName name="BACKLOG" localSheetId="8">[2]A!#REF!</definedName>
    <definedName name="BACKLOG">[2]A!#REF!</definedName>
    <definedName name="BACKLOG_ROLL" localSheetId="8">[2]A!#REF!</definedName>
    <definedName name="BACKLOG_ROLL">[2]A!#REF!</definedName>
    <definedName name="By_Seg" localSheetId="8">#REF!</definedName>
    <definedName name="By_Seg">#REF!</definedName>
    <definedName name="By_Seg_Perf" localSheetId="8">#REF!</definedName>
    <definedName name="By_Seg_Perf">#REF!</definedName>
    <definedName name="By_Seg_Perf_Prior" localSheetId="8">#REF!</definedName>
    <definedName name="By_Seg_Perf_Prior">#REF!</definedName>
    <definedName name="By_Seg_Prior" localSheetId="8">#REF!</definedName>
    <definedName name="By_Seg_Prior">#REF!</definedName>
    <definedName name="By_Seg_Round" localSheetId="8">#REF!</definedName>
    <definedName name="By_Seg_Round">#REF!</definedName>
    <definedName name="By_Seg_Round_Prior" localSheetId="8">#REF!</definedName>
    <definedName name="By_Seg_Round_Prior">#REF!</definedName>
    <definedName name="By_Seg_Round_PY" localSheetId="8">#REF!</definedName>
    <definedName name="By_Seg_Round_PY">#REF!</definedName>
    <definedName name="Check_Total_ASSET">'[2]#REF'!$A$13:$Q$69</definedName>
    <definedName name="Check_Total_LIAB">'[2]#REF'!$A$72:$Q$142</definedName>
    <definedName name="Check_Total1" localSheetId="8">#REF!</definedName>
    <definedName name="Check_Total1">#REF!</definedName>
    <definedName name="Check_Total2" localSheetId="8">#REF!</definedName>
    <definedName name="Check_Total2">#REF!</definedName>
    <definedName name="Check_Total3">'[2]#REF'!$A$1:$V$73</definedName>
    <definedName name="CONSOL">'[1]#REF'!$F$8:$S$73</definedName>
    <definedName name="CONSOL_ASSET">'[2]#REF'!$G$6:$R$59</definedName>
    <definedName name="CONSOL_LIAB">'[2]#REF'!$G$63:$R$137</definedName>
    <definedName name="corp_assets">'[2]#REF'!$D$9:$BD$62</definedName>
    <definedName name="Corp_ex_round">'[1]3Corp_ex_Round'!$A$5:$T$50</definedName>
    <definedName name="corp_liab">'[2]#REF'!$D$65:$BD$125</definedName>
    <definedName name="COVER" localSheetId="8">#REF!</definedName>
    <definedName name="COVER">#REF!</definedName>
    <definedName name="Elec_System" localSheetId="8">#REF!</definedName>
    <definedName name="Elec_System">#REF!</definedName>
    <definedName name="Elec_System_Prior" localSheetId="8">#REF!</definedName>
    <definedName name="Elec_System_Prior">#REF!</definedName>
    <definedName name="ELECT_ASSET">'[2]#REF'!$E$6:$AP$53</definedName>
    <definedName name="ELECT_LIAB">'[2]#REF'!$E$56:$AP$123</definedName>
    <definedName name="ELECTWP">'[2]#REF'!$E$9:$AL$67</definedName>
    <definedName name="ENERGWP">'[2]#REF'!$E$9:$W$67</definedName>
    <definedName name="ENERGY_ASSET">'[2]#REF'!$E$6:$W$52</definedName>
    <definedName name="ENERGY_LIAB">'[2]#REF'!$E$55:$W$125</definedName>
    <definedName name="EQUITY" localSheetId="8">[2]A!#REF!</definedName>
    <definedName name="EQUITY">[2]A!#REF!</definedName>
    <definedName name="EQUITY_ROLL" localSheetId="8">'[2]2000'!#REF!</definedName>
    <definedName name="EQUITY_ROLL">'[2]2000'!#REF!</definedName>
    <definedName name="Global" localSheetId="8">#REF!</definedName>
    <definedName name="Global">#REF!</definedName>
    <definedName name="GLOBAL_ASSET">'[2]#REF'!$E$6:$I$61</definedName>
    <definedName name="GLOBAL_LIAB">'[2]#REF'!$E$76:$I$136</definedName>
    <definedName name="Global_Prior" localSheetId="8">#REF!</definedName>
    <definedName name="Global_Prior">#REF!</definedName>
    <definedName name="GLOBAL1">'[1]3a6_Global'!$A$8:$AC$45</definedName>
    <definedName name="GLOBALWP">'[2]#REF'!$C$7:$F$58</definedName>
    <definedName name="INCOME" localSheetId="8">'[2]2000'!#REF!</definedName>
    <definedName name="INCOME">'[2]2000'!#REF!</definedName>
    <definedName name="INFO_ASSET">'[2]#REF'!$E$5:$AF$51</definedName>
    <definedName name="INFO_LIAB">'[2]#REF'!$E$54:$AF$121</definedName>
    <definedName name="INFOWP">'[2]#REF'!$E$8:$AF$69</definedName>
    <definedName name="Int_Sys_Sol" localSheetId="8">#REF!</definedName>
    <definedName name="Int_Sys_Sol">#REF!</definedName>
    <definedName name="Int_Sys_Sol_Prior" localSheetId="8">#REF!</definedName>
    <definedName name="Int_Sys_Sol_Prior">#REF!</definedName>
    <definedName name="INTERCO" localSheetId="8">[2]A!#REF!</definedName>
    <definedName name="INTERCO">[2]A!#REF!</definedName>
    <definedName name="L" localSheetId="8">#REF!</definedName>
    <definedName name="L">#REF!</definedName>
    <definedName name="LOCKHEED_MARTIN_CORPORATION">'[1]#REF'!$A$49:$T$74</definedName>
    <definedName name="MARG_EX_GOODWIL" localSheetId="8">#REF!</definedName>
    <definedName name="MARG_EX_GOODWIL">#REF!</definedName>
    <definedName name="METRIC_DATA" localSheetId="8">'[2]2000'!#REF!</definedName>
    <definedName name="METRIC_DATA">'[2]2000'!#REF!</definedName>
    <definedName name="METRICS">'[2]#REF'!$A$7:$F$146</definedName>
    <definedName name="NORMAL_SUMMARY">'[1]#REF'!$A$8:$W$59</definedName>
    <definedName name="NORMALIZED">'[1]#REF'!$A$8:$W$85</definedName>
    <definedName name="Other" localSheetId="8">#REF!</definedName>
    <definedName name="Other">#REF!</definedName>
    <definedName name="OTHER_ASSET">'[2]#REF'!$E$6:$AR$59</definedName>
    <definedName name="OTHER_LIAB">'[2]#REF'!$E$74:$AR$131</definedName>
    <definedName name="Other_Prior" localSheetId="8">#REF!</definedName>
    <definedName name="Other_Prior">#REF!</definedName>
    <definedName name="OTHER1">'[1]3a7Other'!$A$9:$S$42</definedName>
    <definedName name="OTHERWP">'[2]#REF'!$D$5:$AB$97</definedName>
    <definedName name="PAGE4">'[2]#REF'!$A$1:$P$61</definedName>
    <definedName name="PR_ATTCH1">'[1]#REF'!$A$1:$T$47</definedName>
    <definedName name="PR_ATTCH2">'[1]#REF'!$A$49:$T$96</definedName>
    <definedName name="PR_ATTCH3">'[1]#REF'!$X$6:$AL$66</definedName>
    <definedName name="PR_RESTATED">'[1]#REF'!$A$1:$W$62</definedName>
    <definedName name="Press_Release_12">'[2]Formal_Press_Rel(NonGAAP)'!$A$49:$W$95</definedName>
    <definedName name="Press_Release_13">'[2]Formal_Press_Rel(NonGAAP)'!$X$6:$AJ$27</definedName>
    <definedName name="Press_Release_14">'[2]Formal_Press_Rel(NonGAAP)'!$X$31:$AJ$68</definedName>
    <definedName name="Press_Release1">'[2]#REF'!$A$1:$T$33</definedName>
    <definedName name="Press_Release10">'[2]Formal_Press_Rel(NonGAAP)'!$A$1:$T$47</definedName>
    <definedName name="Press_Release2">'[2]#REF'!$A$52:$W$98</definedName>
    <definedName name="Press_Release3">'[2]#REF'!$X$7:$AJ$29</definedName>
    <definedName name="Press_Release4">'[2]#REF'!$X$34:$AJ$74</definedName>
    <definedName name="PRESS_ROUNDED">'[1]#REF'!$A$8:$U$116</definedName>
    <definedName name="PRESS_UNROUND">'[1]#REF'!$A$8:$W$114</definedName>
    <definedName name="PRESS_UNROUNDED">'[1]#REF'!$A$8:$U$116</definedName>
    <definedName name="_xlnm.Print_Area" localSheetId="0">'Consolidated Results'!$A$1:$J$62</definedName>
    <definedName name="_xlnm.Print_Area" localSheetId="7">'Restated 11 QTRS'!$A$1:$Z$83</definedName>
    <definedName name="_xlnm.Print_Area" localSheetId="6">'Restated 12 QTRS'!$A$1:$T$83</definedName>
    <definedName name="_xlnm.Print_Area" localSheetId="8">'Restated IS Qtr - 2012'!$A$1:$T$57</definedName>
    <definedName name="_xlnm.Print_Area" localSheetId="9">'Restated IS Qtrs 2011'!$A$1:$Z$65</definedName>
    <definedName name="_xlnm.Print_Area" localSheetId="1">'Segment Results '!$A$1:$P$56</definedName>
    <definedName name="Pro_Stock" localSheetId="8">'[2]2000'!#REF!</definedName>
    <definedName name="Pro_Stock">'[2]2000'!#REF!</definedName>
    <definedName name="PROFORMA" localSheetId="8">'[2]2000'!#REF!</definedName>
    <definedName name="PROFORMA">'[2]2000'!#REF!</definedName>
    <definedName name="SALES" localSheetId="8">#REF!</definedName>
    <definedName name="SALES">#REF!</definedName>
    <definedName name="SCH_2Round">[1]SCH2_Round!$A$9:$Q$53</definedName>
    <definedName name="SCH2_1">[1]SCH2!$B$5:$W$51</definedName>
    <definedName name="SCH2_1Round">[1]SCH2_Round!$A$9:$V$53</definedName>
    <definedName name="SCHEDULE_A">[3]Validations!$A$1:$K$55</definedName>
    <definedName name="SCHEDULE_AA">[3]Validations!$A$1:$E$49</definedName>
    <definedName name="SCHEDULE_AA1">[3]Validations!$A$1:$I$48</definedName>
    <definedName name="SCHEDULE_AB">[3]Validations!$A$1:$G$25</definedName>
    <definedName name="SCHEDULE_AC">[3]Validations!$A$1:$G$50</definedName>
    <definedName name="SCHEDULE_AC1">[3]Validations!$A$1:$I$49</definedName>
    <definedName name="SCHEDULE_AF">[3]Validations!$A$1:$E$66</definedName>
    <definedName name="SCHEDULE_B">[3]Validations!$A$1:$L$37</definedName>
    <definedName name="SCHEDULE_C1">[3]Validations!$A$1:$O$359</definedName>
    <definedName name="SCHEDULE_C2">[3]Validations!$A$1:$J$359</definedName>
    <definedName name="SCHEDULE_D">[3]Validations!$A$1:$N$43</definedName>
    <definedName name="SCHEDULE_E">[3]Validations!$A$1:$J$44</definedName>
    <definedName name="SCHEDULE_F">[3]Validations!$A$1:$K$99</definedName>
    <definedName name="SCHEDULE_G">[3]Validations!$A$1:$L$63</definedName>
    <definedName name="SCHEDULE_H">[3]Validations!$A$1:$M$62</definedName>
    <definedName name="SCHEDULE_I">[3]Validations!$A$1:$L$49</definedName>
    <definedName name="SCHEDULE_J">[3]Validations!$A$1:$R$78</definedName>
    <definedName name="SCHEDULE_K">[3]Validations!$A$1:$R$77</definedName>
    <definedName name="SCHEDULE_K1">[3]Validations!$A$1:$P$47</definedName>
    <definedName name="SCHEDULE_M" localSheetId="8">#REF!</definedName>
    <definedName name="SCHEDULE_M">#REF!</definedName>
    <definedName name="SCHEDULE_N">[3]Validations!$A$3:$J$101</definedName>
    <definedName name="SCHEDULE_O">[3]Validations!$A$3:$H$4</definedName>
    <definedName name="SCHEDULE_U">[3]Validations!$A$1:$K$31</definedName>
    <definedName name="SCHEDULE_Y">[3]Validations!$A$1:$G$134</definedName>
    <definedName name="SCHEDULE_Z">[3]Validations!$A$1:$E$52</definedName>
    <definedName name="SCHEDULE_Z1">[3]Validations!$A$1:$O$50</definedName>
    <definedName name="Seg_Rnd_ProForm">'[2]#REF'!$A$1:$Z$49</definedName>
    <definedName name="Seg_Rnd_ProForm_Prior">'[2]#REF'!$A$1:$AG$49</definedName>
    <definedName name="Seg_Unrnd_ProForm">'[2]#REF'!$A$1:$Y$49</definedName>
    <definedName name="Seg_Unrnd_ProForm_Prior">'[2]#REF'!$A$1:$AE$49</definedName>
    <definedName name="SERV_ASSET">'[2]#REF'!$E$7:$Z$60</definedName>
    <definedName name="SERV_LIAB">'[2]#REF'!$E$75:$Z$134</definedName>
    <definedName name="Space" localSheetId="8">#REF!</definedName>
    <definedName name="Space">#REF!</definedName>
    <definedName name="SPACE_1">'[1]3a2_Space'!$A$9:$AB$57</definedName>
    <definedName name="SPACE_ASSET">'[2]#REF'!$E$6:$S$60</definedName>
    <definedName name="SPACE_LIAB">'[2]#REF'!$E$62:$S$132</definedName>
    <definedName name="Space_Prior" localSheetId="8">#REF!</definedName>
    <definedName name="Space_Prior">#REF!</definedName>
    <definedName name="SPACEWP">'[2]#REF'!$C$6:$Q$59</definedName>
    <definedName name="Strat_Dev_Sum">[4]By_Company!A23:'[4]By_Company'!I31</definedName>
    <definedName name="STRATCO" localSheetId="8">#REF!</definedName>
    <definedName name="STRATCO">#REF!</definedName>
    <definedName name="STRATCO_1" localSheetId="8">#REF!</definedName>
    <definedName name="STRATCO_1">#REF!</definedName>
    <definedName name="STRATDEV_ASSET">'[2]#REF'!$E$6:$M$61</definedName>
    <definedName name="STRATDEV_LIAB">'[2]#REF'!$E$76:$M$135</definedName>
    <definedName name="Strategic" localSheetId="8">#REF!</definedName>
    <definedName name="Strategic">#REF!</definedName>
    <definedName name="Strategic_Prior" localSheetId="8">#REF!</definedName>
    <definedName name="Strategic_Prior">#REF!</definedName>
    <definedName name="Summ_Rnd_ProForm">'[2]#REF'!$F$1:$M$61</definedName>
    <definedName name="Summ_Rnd_ProForm_Prior">'[2]#REF'!$A$25:$Q$61</definedName>
    <definedName name="Summ_Unrnd_ProForm">'[2]#REF'!$A$1:$N$61</definedName>
    <definedName name="Summ_Unrnd_ProForm_Prior">'[2]#REF'!$A$1:$R$61</definedName>
    <definedName name="Summary" localSheetId="8">#REF!</definedName>
    <definedName name="Summary">#REF!</definedName>
    <definedName name="Summary_Prior" localSheetId="8">#REF!</definedName>
    <definedName name="Summary_Prior">#REF!</definedName>
    <definedName name="Summary_Round" localSheetId="8">#REF!</definedName>
    <definedName name="Summary_Round">#REF!</definedName>
    <definedName name="Summary_Round_Prior" localSheetId="8">#REF!</definedName>
    <definedName name="Summary_Round_Prior">#REF!</definedName>
    <definedName name="SUP_BALSHT">'[2]#REF'!$A$1:$K$63</definedName>
    <definedName name="SYS_ASSET">'[2]#REF'!$E$7:$AG$59</definedName>
    <definedName name="SYS_LIAB">'[2]#REF'!$E$63:$AG$136</definedName>
    <definedName name="SYS2_ASSET">'[2]#REF'!$E$7:$AG$59</definedName>
    <definedName name="SYS2_LIAB">'[2]#REF'!$E$63:$AG$136</definedName>
    <definedName name="SYSTEM">'[1]3a1_SYS_Integ'!$A$9:$U$129</definedName>
    <definedName name="SYSTEM_1">'[1]3a1_SYS_Integ'!$A$8:$AB$129</definedName>
    <definedName name="System_Int" localSheetId="8">#REF!</definedName>
    <definedName name="System_Int">#REF!</definedName>
    <definedName name="System_Int_Prior" localSheetId="8">#REF!</definedName>
    <definedName name="System_Int_Prior">#REF!</definedName>
    <definedName name="TAB_B" localSheetId="8">'[2]#REF'!#REF!:'[2]#REF'!$O$276</definedName>
    <definedName name="TAB_B">'[2]#REF'!#REF!:'[2]#REF'!$O$276</definedName>
    <definedName name="TAB_C" localSheetId="8">'[2]#REF'!#REF!:'[2]#REF'!$P$277</definedName>
    <definedName name="TAB_C">'[2]#REF'!#REF!:'[2]#REF'!$P$277</definedName>
    <definedName name="TAB_D">'[2]#REF'!$D$7:'[2]#REF'!$F$147</definedName>
    <definedName name="TECH">'[1]3a4_Tech_Servs'!$A$9:$V$102</definedName>
    <definedName name="TECH_1">'[1]3a4_Tech_Servs'!$A$9:$AC$102</definedName>
    <definedName name="Tech_Services" localSheetId="8">#REF!</definedName>
    <definedName name="Tech_Services">#REF!</definedName>
    <definedName name="Tech_Services_Prior" localSheetId="8">#REF!</definedName>
    <definedName name="Tech_Services_Prior">#REF!</definedName>
    <definedName name="Total_Sum" localSheetId="8">[4]By_Company!#REF!</definedName>
    <definedName name="Total_Sum">[4]By_Company!#REF!</definedName>
    <definedName name="XMONTHS" localSheetId="8">'[4]5A_Sector_Summary'!#REF!</definedName>
    <definedName name="XMONTHS">'[4]5A_Sector_Summary'!#REF!</definedName>
  </definedNames>
  <calcPr calcId="145621"/>
</workbook>
</file>

<file path=xl/calcChain.xml><?xml version="1.0" encoding="utf-8"?>
<calcChain xmlns="http://schemas.openxmlformats.org/spreadsheetml/2006/main">
  <c r="G72" i="24" l="1"/>
  <c r="C72" i="24"/>
  <c r="G71" i="24"/>
  <c r="E71" i="24" s="1"/>
  <c r="G70" i="24"/>
  <c r="E70" i="24" s="1"/>
  <c r="C69" i="24"/>
  <c r="E69" i="24" s="1"/>
  <c r="G68" i="24"/>
  <c r="C68" i="24"/>
  <c r="G67" i="24"/>
  <c r="C67" i="24"/>
  <c r="E63" i="24"/>
  <c r="G62" i="24"/>
  <c r="C62" i="24"/>
  <c r="C64" i="24" s="1"/>
  <c r="E61" i="24"/>
  <c r="E60" i="24"/>
  <c r="E59" i="24"/>
  <c r="E58" i="24"/>
  <c r="E57" i="24"/>
  <c r="E56" i="24"/>
  <c r="G52" i="24"/>
  <c r="C52" i="24"/>
  <c r="E51" i="24"/>
  <c r="E50" i="24"/>
  <c r="E49" i="24"/>
  <c r="E48" i="24"/>
  <c r="E47" i="24"/>
  <c r="E46" i="24"/>
  <c r="E63" i="25"/>
  <c r="G62" i="25"/>
  <c r="G64" i="25" s="1"/>
  <c r="C62" i="25"/>
  <c r="C64" i="25" s="1"/>
  <c r="E61" i="25"/>
  <c r="E60" i="25"/>
  <c r="E59" i="25"/>
  <c r="E58" i="25"/>
  <c r="E57" i="25"/>
  <c r="E56" i="25"/>
  <c r="G52" i="25"/>
  <c r="C52" i="25"/>
  <c r="E51" i="25"/>
  <c r="E50" i="25"/>
  <c r="E49" i="25"/>
  <c r="E48" i="25"/>
  <c r="E47" i="25"/>
  <c r="E46" i="25"/>
  <c r="W63" i="24"/>
  <c r="Y62" i="24"/>
  <c r="Y64" i="24" s="1"/>
  <c r="U62" i="24"/>
  <c r="U64" i="24" s="1"/>
  <c r="W61" i="24"/>
  <c r="W60" i="24"/>
  <c r="W59" i="24"/>
  <c r="W58" i="24"/>
  <c r="W57" i="24"/>
  <c r="W56" i="24"/>
  <c r="Y52" i="24"/>
  <c r="U52" i="24"/>
  <c r="W51" i="24"/>
  <c r="W50" i="24"/>
  <c r="W49" i="24"/>
  <c r="W48" i="24"/>
  <c r="W47" i="24"/>
  <c r="W46" i="24"/>
  <c r="Q72" i="24"/>
  <c r="Q71" i="24"/>
  <c r="Q70" i="24"/>
  <c r="Q69" i="24"/>
  <c r="Q63" i="24"/>
  <c r="Q61" i="24"/>
  <c r="Q60" i="24"/>
  <c r="Q59" i="24"/>
  <c r="Q58" i="24"/>
  <c r="Q57" i="24"/>
  <c r="Q56" i="24"/>
  <c r="Q51" i="24"/>
  <c r="Q50" i="24"/>
  <c r="Q49" i="24"/>
  <c r="Q48" i="24"/>
  <c r="Q47" i="24"/>
  <c r="Q46" i="24"/>
  <c r="M75" i="24"/>
  <c r="I75" i="24"/>
  <c r="M73" i="24"/>
  <c r="I73" i="24"/>
  <c r="M72" i="24"/>
  <c r="I72" i="24"/>
  <c r="M71" i="24"/>
  <c r="K71" i="24" s="1"/>
  <c r="M70" i="24"/>
  <c r="K70" i="24" s="1"/>
  <c r="I69" i="24"/>
  <c r="K69" i="24" s="1"/>
  <c r="M68" i="24"/>
  <c r="I68" i="24"/>
  <c r="M67" i="24"/>
  <c r="I67" i="24"/>
  <c r="K64" i="24"/>
  <c r="K63" i="24"/>
  <c r="K62" i="24"/>
  <c r="K61" i="24"/>
  <c r="K60" i="24"/>
  <c r="K59" i="24"/>
  <c r="K58" i="24"/>
  <c r="K57" i="24"/>
  <c r="K52" i="24"/>
  <c r="K51" i="24"/>
  <c r="K50" i="24"/>
  <c r="K49" i="24"/>
  <c r="K48" i="24"/>
  <c r="K47" i="24"/>
  <c r="Q75" i="25"/>
  <c r="Q72" i="25"/>
  <c r="Q71" i="25"/>
  <c r="Q70" i="25"/>
  <c r="Q69" i="25"/>
  <c r="Q63" i="25"/>
  <c r="Q61" i="25"/>
  <c r="Q60" i="25"/>
  <c r="Q59" i="25"/>
  <c r="Q58" i="25"/>
  <c r="Q57" i="25"/>
  <c r="Q56" i="25"/>
  <c r="Q51" i="25"/>
  <c r="Q50" i="25"/>
  <c r="Q49" i="25"/>
  <c r="Q48" i="25"/>
  <c r="Q47" i="25"/>
  <c r="Q46" i="25"/>
  <c r="M75" i="25"/>
  <c r="I75" i="25"/>
  <c r="M73" i="25"/>
  <c r="I73" i="25"/>
  <c r="M72" i="25"/>
  <c r="I72" i="25"/>
  <c r="M71" i="25"/>
  <c r="K71" i="25" s="1"/>
  <c r="M70" i="25"/>
  <c r="K70" i="25" s="1"/>
  <c r="I69" i="25"/>
  <c r="K69" i="25" s="1"/>
  <c r="M68" i="25"/>
  <c r="I68" i="25"/>
  <c r="M67" i="25"/>
  <c r="I67" i="25"/>
  <c r="K64" i="25"/>
  <c r="K63" i="25"/>
  <c r="K62" i="25"/>
  <c r="K61" i="25"/>
  <c r="K60" i="25"/>
  <c r="K59" i="25"/>
  <c r="K58" i="25"/>
  <c r="K57" i="25"/>
  <c r="K52" i="25"/>
  <c r="K51" i="25"/>
  <c r="K50" i="25"/>
  <c r="K49" i="25"/>
  <c r="K48" i="25"/>
  <c r="K47" i="25"/>
  <c r="Q52" i="25" l="1"/>
  <c r="Q62" i="25"/>
  <c r="Q64" i="25" s="1"/>
  <c r="K73" i="24"/>
  <c r="E52" i="24"/>
  <c r="E68" i="24"/>
  <c r="K72" i="25"/>
  <c r="K75" i="25"/>
  <c r="C75" i="24"/>
  <c r="E67" i="24"/>
  <c r="E72" i="24"/>
  <c r="K73" i="25"/>
  <c r="K72" i="24"/>
  <c r="K75" i="24"/>
  <c r="E52" i="25"/>
  <c r="E62" i="25"/>
  <c r="E64" i="25" s="1"/>
  <c r="E62" i="24"/>
  <c r="E64" i="24" s="1"/>
  <c r="G73" i="24"/>
  <c r="G64" i="24"/>
  <c r="G75" i="24" s="1"/>
  <c r="C73" i="24"/>
  <c r="E73" i="24" s="1"/>
  <c r="W52" i="24"/>
  <c r="W62" i="24"/>
  <c r="W64" i="24" s="1"/>
  <c r="Q52" i="24"/>
  <c r="Q62" i="24"/>
  <c r="Q64" i="24" s="1"/>
  <c r="B33" i="7"/>
  <c r="D22" i="8"/>
  <c r="B22" i="8"/>
  <c r="E75" i="24" l="1"/>
  <c r="I33" i="24"/>
  <c r="I31" i="24"/>
  <c r="G36" i="24"/>
  <c r="G35" i="24"/>
  <c r="G34" i="24"/>
  <c r="E34" i="24" s="1"/>
  <c r="C36" i="24"/>
  <c r="C33" i="24"/>
  <c r="C31" i="24"/>
  <c r="K33" i="24"/>
  <c r="Y36" i="24"/>
  <c r="Y35" i="24"/>
  <c r="W35" i="24" s="1"/>
  <c r="Y34" i="24"/>
  <c r="W34" i="24" s="1"/>
  <c r="Y32" i="24"/>
  <c r="Y31" i="24"/>
  <c r="U36" i="24"/>
  <c r="U33" i="24"/>
  <c r="W33" i="24" s="1"/>
  <c r="U32" i="24"/>
  <c r="U31" i="24"/>
  <c r="S36" i="24"/>
  <c r="S35" i="24"/>
  <c r="S34" i="24"/>
  <c r="S32" i="24"/>
  <c r="S31" i="24"/>
  <c r="O36" i="24"/>
  <c r="O33" i="24"/>
  <c r="O32" i="24"/>
  <c r="O31" i="24"/>
  <c r="M36" i="24"/>
  <c r="M35" i="24"/>
  <c r="M34" i="24"/>
  <c r="K34" i="24" s="1"/>
  <c r="M32" i="24"/>
  <c r="M31" i="24"/>
  <c r="I36" i="24"/>
  <c r="I32" i="24"/>
  <c r="E35" i="24"/>
  <c r="G32" i="24"/>
  <c r="G31" i="24"/>
  <c r="E31" i="24" s="1"/>
  <c r="C32" i="24"/>
  <c r="E32" i="24" s="1"/>
  <c r="W25" i="24"/>
  <c r="W24" i="24"/>
  <c r="W23" i="24"/>
  <c r="W22" i="24"/>
  <c r="W21" i="24"/>
  <c r="W20" i="24"/>
  <c r="Q25" i="24"/>
  <c r="Q24" i="24"/>
  <c r="Q23" i="24"/>
  <c r="Q22" i="24"/>
  <c r="Q21" i="24"/>
  <c r="Q20" i="24"/>
  <c r="K25" i="24"/>
  <c r="K24" i="24"/>
  <c r="K23" i="24"/>
  <c r="K22" i="24"/>
  <c r="K21" i="24"/>
  <c r="K20" i="24"/>
  <c r="E23" i="24"/>
  <c r="E22" i="24"/>
  <c r="W15" i="24"/>
  <c r="W14" i="24"/>
  <c r="W13" i="24"/>
  <c r="W12" i="24"/>
  <c r="W11" i="24"/>
  <c r="W10" i="24"/>
  <c r="Q15" i="24"/>
  <c r="Q14" i="24"/>
  <c r="Q13" i="24"/>
  <c r="Q12" i="24"/>
  <c r="Q11" i="24"/>
  <c r="Q10" i="24"/>
  <c r="K15" i="24"/>
  <c r="K14" i="24"/>
  <c r="K13" i="24"/>
  <c r="K12" i="24"/>
  <c r="K11" i="24"/>
  <c r="K10" i="24"/>
  <c r="E12" i="24"/>
  <c r="E13" i="24"/>
  <c r="Q25" i="25"/>
  <c r="Q24" i="25"/>
  <c r="Q23" i="25"/>
  <c r="Q22" i="25"/>
  <c r="Q21" i="25"/>
  <c r="Q20" i="25"/>
  <c r="K25" i="25"/>
  <c r="K24" i="25"/>
  <c r="K23" i="25"/>
  <c r="K22" i="25"/>
  <c r="K21" i="25"/>
  <c r="K20" i="25"/>
  <c r="E23" i="25"/>
  <c r="E22" i="25"/>
  <c r="Q15" i="25"/>
  <c r="Q14" i="25"/>
  <c r="Q13" i="25"/>
  <c r="Q12" i="25"/>
  <c r="Q11" i="25"/>
  <c r="Q10" i="25"/>
  <c r="K15" i="25"/>
  <c r="K14" i="25"/>
  <c r="K13" i="25"/>
  <c r="K12" i="25"/>
  <c r="K11" i="25"/>
  <c r="K10" i="25"/>
  <c r="E14" i="25"/>
  <c r="E13" i="25"/>
  <c r="E12" i="25"/>
  <c r="Q27" i="25"/>
  <c r="K27" i="25"/>
  <c r="E27" i="25"/>
  <c r="S26" i="25"/>
  <c r="S28" i="25" s="1"/>
  <c r="O26" i="25"/>
  <c r="O28" i="25" s="1"/>
  <c r="M26" i="25"/>
  <c r="M28" i="25" s="1"/>
  <c r="I26" i="25"/>
  <c r="I28" i="25" s="1"/>
  <c r="G26" i="25"/>
  <c r="G28" i="25" s="1"/>
  <c r="C26" i="25"/>
  <c r="C28" i="25" s="1"/>
  <c r="E25" i="25"/>
  <c r="E24" i="25"/>
  <c r="E21" i="25"/>
  <c r="E20" i="25"/>
  <c r="S16" i="25"/>
  <c r="O16" i="25"/>
  <c r="M16" i="25"/>
  <c r="I16" i="25"/>
  <c r="G16" i="25"/>
  <c r="C16" i="25"/>
  <c r="E15" i="25"/>
  <c r="E11" i="25"/>
  <c r="E10" i="25"/>
  <c r="W27" i="24"/>
  <c r="Y26" i="24"/>
  <c r="Y28" i="24" s="1"/>
  <c r="U26" i="24"/>
  <c r="U28" i="24" s="1"/>
  <c r="Y16" i="24"/>
  <c r="U16" i="24"/>
  <c r="Q35" i="24"/>
  <c r="Q27" i="24"/>
  <c r="S26" i="24"/>
  <c r="S28" i="24" s="1"/>
  <c r="O26" i="24"/>
  <c r="O28" i="24" s="1"/>
  <c r="S16" i="24"/>
  <c r="O16" i="24"/>
  <c r="K35" i="24"/>
  <c r="K27" i="24"/>
  <c r="E27" i="24"/>
  <c r="M26" i="24"/>
  <c r="M28" i="24" s="1"/>
  <c r="I26" i="24"/>
  <c r="I28" i="24" s="1"/>
  <c r="G26" i="24"/>
  <c r="G28" i="24" s="1"/>
  <c r="C26" i="24"/>
  <c r="C28" i="24" s="1"/>
  <c r="E25" i="24"/>
  <c r="E24" i="24"/>
  <c r="E21" i="24"/>
  <c r="E20" i="24"/>
  <c r="M16" i="24"/>
  <c r="I16" i="24"/>
  <c r="G16" i="24"/>
  <c r="C16" i="24"/>
  <c r="E15" i="24"/>
  <c r="E14" i="24"/>
  <c r="E11" i="24"/>
  <c r="E10" i="24"/>
  <c r="Q32" i="24" l="1"/>
  <c r="I39" i="24"/>
  <c r="Q36" i="24"/>
  <c r="W36" i="24"/>
  <c r="E36" i="24"/>
  <c r="C39" i="24"/>
  <c r="U39" i="24"/>
  <c r="G39" i="24"/>
  <c r="E39" i="24" s="1"/>
  <c r="O39" i="24"/>
  <c r="K36" i="24"/>
  <c r="W32" i="24"/>
  <c r="C37" i="24"/>
  <c r="W31" i="24"/>
  <c r="K31" i="24"/>
  <c r="Y39" i="24"/>
  <c r="W39" i="24" s="1"/>
  <c r="G37" i="24"/>
  <c r="Q31" i="24"/>
  <c r="M39" i="24"/>
  <c r="K39" i="24" s="1"/>
  <c r="S39" i="24"/>
  <c r="M37" i="24"/>
  <c r="U37" i="24"/>
  <c r="K32" i="24"/>
  <c r="O37" i="24"/>
  <c r="Y37" i="24"/>
  <c r="I37" i="24"/>
  <c r="S37" i="24"/>
  <c r="Q33" i="24"/>
  <c r="Q34" i="24"/>
  <c r="E33" i="24"/>
  <c r="K16" i="24"/>
  <c r="E16" i="24"/>
  <c r="E26" i="24"/>
  <c r="E28" i="24" s="1"/>
  <c r="Q16" i="25"/>
  <c r="K16" i="25"/>
  <c r="Q26" i="25"/>
  <c r="Q28" i="25" s="1"/>
  <c r="Q26" i="24"/>
  <c r="Q28" i="24" s="1"/>
  <c r="K26" i="24"/>
  <c r="K28" i="24" s="1"/>
  <c r="W26" i="24"/>
  <c r="W28" i="24" s="1"/>
  <c r="Q16" i="24"/>
  <c r="W16" i="24"/>
  <c r="E16" i="25"/>
  <c r="K26" i="25"/>
  <c r="K28" i="25" s="1"/>
  <c r="E26" i="25"/>
  <c r="E28" i="25" s="1"/>
  <c r="Q39" i="24" l="1"/>
  <c r="K37" i="24"/>
  <c r="E37" i="24"/>
  <c r="Q37" i="24"/>
  <c r="W37" i="24"/>
  <c r="L42" i="2"/>
  <c r="L40" i="2"/>
  <c r="L39" i="2"/>
  <c r="L38" i="2"/>
  <c r="L37" i="2"/>
  <c r="L36" i="2"/>
  <c r="L35" i="2"/>
  <c r="D40" i="2"/>
  <c r="D39" i="2"/>
  <c r="D42" i="2"/>
  <c r="D38" i="2"/>
  <c r="D37" i="2"/>
  <c r="D36" i="2"/>
  <c r="D35" i="2" l="1"/>
  <c r="D30" i="7" l="1"/>
</calcChain>
</file>

<file path=xl/sharedStrings.xml><?xml version="1.0" encoding="utf-8"?>
<sst xmlns="http://schemas.openxmlformats.org/spreadsheetml/2006/main" count="968" uniqueCount="263">
  <si>
    <t xml:space="preserve"> </t>
  </si>
  <si>
    <t>Aeronautics</t>
  </si>
  <si>
    <t>Space Systems</t>
  </si>
  <si>
    <t>Other</t>
  </si>
  <si>
    <t>Net earnings</t>
  </si>
  <si>
    <t>Additional</t>
  </si>
  <si>
    <t>Total</t>
  </si>
  <si>
    <t>Common</t>
  </si>
  <si>
    <t>Paid-In</t>
  </si>
  <si>
    <t>Retained</t>
  </si>
  <si>
    <t>Comprehensive</t>
  </si>
  <si>
    <t>Stockholders'</t>
  </si>
  <si>
    <t>Stock</t>
  </si>
  <si>
    <t>Capital</t>
  </si>
  <si>
    <t>Earnings</t>
  </si>
  <si>
    <t>Equity</t>
  </si>
  <si>
    <t>% Change</t>
  </si>
  <si>
    <t>Assets</t>
  </si>
  <si>
    <t xml:space="preserve">Goodwill </t>
  </si>
  <si>
    <t>Operating Data</t>
  </si>
  <si>
    <t>Net sales</t>
  </si>
  <si>
    <t>C-130J</t>
  </si>
  <si>
    <t xml:space="preserve">F-16 </t>
  </si>
  <si>
    <t>Operating profit</t>
  </si>
  <si>
    <t>Accumulated</t>
  </si>
  <si>
    <t>%</t>
  </si>
  <si>
    <t xml:space="preserve">Aircraft Deliveries </t>
  </si>
  <si>
    <t>Repurchases of common stock</t>
  </si>
  <si>
    <t xml:space="preserve">F-22 </t>
  </si>
  <si>
    <t xml:space="preserve">  Aeronautics</t>
  </si>
  <si>
    <t xml:space="preserve">  Space Systems</t>
  </si>
  <si>
    <t xml:space="preserve">   Basic</t>
  </si>
  <si>
    <t xml:space="preserve">   Diluted</t>
  </si>
  <si>
    <t>Interest expense</t>
  </si>
  <si>
    <t xml:space="preserve">Income tax expense </t>
  </si>
  <si>
    <t xml:space="preserve">Net earnings </t>
  </si>
  <si>
    <t xml:space="preserve">   Effective tax rate</t>
  </si>
  <si>
    <t>Loss</t>
  </si>
  <si>
    <t>Earnings from continuing operations before income taxes</t>
  </si>
  <si>
    <t xml:space="preserve">  Information Systems &amp; Global Solutions</t>
  </si>
  <si>
    <t>Information Systems &amp; Global Solutions</t>
  </si>
  <si>
    <t>Continuing operations</t>
  </si>
  <si>
    <t>Other income, net</t>
  </si>
  <si>
    <t>Gross profit</t>
  </si>
  <si>
    <t>Discontinued operations</t>
  </si>
  <si>
    <t xml:space="preserve">      Accounts payable</t>
  </si>
  <si>
    <t xml:space="preserve">      Customer advances and amounts in excess of costs incurred</t>
  </si>
  <si>
    <t xml:space="preserve">      Net cash used for financing activities</t>
  </si>
  <si>
    <t xml:space="preserve">  Cash and cash equivalents</t>
  </si>
  <si>
    <t xml:space="preserve">  Deferred income taxes</t>
  </si>
  <si>
    <t xml:space="preserve">  Other current assets</t>
  </si>
  <si>
    <t>Deferred income taxes</t>
  </si>
  <si>
    <t xml:space="preserve">      Total assets</t>
  </si>
  <si>
    <t xml:space="preserve">      Total liabilities</t>
  </si>
  <si>
    <t xml:space="preserve">    Total current assets</t>
  </si>
  <si>
    <t>Current liabilities</t>
  </si>
  <si>
    <t xml:space="preserve">  Accounts payable</t>
  </si>
  <si>
    <t xml:space="preserve">  Customer advances and amounts in excess of costs incurred</t>
  </si>
  <si>
    <t xml:space="preserve">  Other current liabilities</t>
  </si>
  <si>
    <t xml:space="preserve">      Total current liabilities</t>
  </si>
  <si>
    <t>Long-term debt, net</t>
  </si>
  <si>
    <t>Accrued pension liabilities</t>
  </si>
  <si>
    <t>Other postretirement benefit liabilities</t>
  </si>
  <si>
    <t>Stockholders' equity</t>
  </si>
  <si>
    <t xml:space="preserve">  Common stock, $1 par value per share</t>
  </si>
  <si>
    <t xml:space="preserve">  Retained earnings</t>
  </si>
  <si>
    <t xml:space="preserve">  Accumulated other comprehensive loss</t>
  </si>
  <si>
    <t>Current assets</t>
  </si>
  <si>
    <t xml:space="preserve">  Additional paid-in capital</t>
  </si>
  <si>
    <t xml:space="preserve">    </t>
  </si>
  <si>
    <t xml:space="preserve">      Total stockholders' equity</t>
  </si>
  <si>
    <t xml:space="preserve">  Stock-based compensation</t>
  </si>
  <si>
    <t xml:space="preserve">      Postretirement benefit plans</t>
  </si>
  <si>
    <t xml:space="preserve">      Income taxes</t>
  </si>
  <si>
    <t>Other, net</t>
  </si>
  <si>
    <t>Stock-based awards and ESOP activity</t>
  </si>
  <si>
    <t>F-35</t>
  </si>
  <si>
    <t xml:space="preserve">   Basic earnings per common share</t>
  </si>
  <si>
    <t xml:space="preserve">   Diluted earnings per common share</t>
  </si>
  <si>
    <t xml:space="preserve">  Receivables, net</t>
  </si>
  <si>
    <t xml:space="preserve">  Other, net</t>
  </si>
  <si>
    <t xml:space="preserve">      Receivables, net</t>
  </si>
  <si>
    <t>Net earnings from continuing operations</t>
  </si>
  <si>
    <t>C-5M</t>
  </si>
  <si>
    <t xml:space="preserve">      Total liabilities and stockholders' equity</t>
  </si>
  <si>
    <t xml:space="preserve">  Depreciation and amortization</t>
  </si>
  <si>
    <t>Balance at Dec. 31, 2011</t>
  </si>
  <si>
    <t>Consolidated Balance Sheets</t>
  </si>
  <si>
    <t>Consolidated Statements of Cash Flows</t>
  </si>
  <si>
    <t>Consolidated Statement of Stockholders' Equity</t>
  </si>
  <si>
    <t>Common shares reported in stockholders' equity at end of period</t>
  </si>
  <si>
    <t>Backlog</t>
  </si>
  <si>
    <t>(unaudited; in millions, except per share data)</t>
  </si>
  <si>
    <t>(unaudited; in millions)</t>
  </si>
  <si>
    <t>Capital expenditures</t>
  </si>
  <si>
    <t xml:space="preserve">      Inventories, net</t>
  </si>
  <si>
    <t xml:space="preserve">  Inventories, net</t>
  </si>
  <si>
    <t>Property, plant, and equipment, net</t>
  </si>
  <si>
    <t>Other noncurrent assets</t>
  </si>
  <si>
    <t xml:space="preserve">  Salaries, benefits, and payroll taxes</t>
  </si>
  <si>
    <t>Liabilities and stockholders' equity</t>
  </si>
  <si>
    <t>Other noncurrent liabilities</t>
  </si>
  <si>
    <t xml:space="preserve">  Changes in operating assets and liabilities:</t>
  </si>
  <si>
    <t>Dividends paid</t>
  </si>
  <si>
    <t>Adjustments to reconcile net earnings to net cash provided by operating activities:</t>
  </si>
  <si>
    <t>Net change in cash and cash equivalents</t>
  </si>
  <si>
    <t>Lockheed Martin Corporation</t>
  </si>
  <si>
    <t>2012</t>
  </si>
  <si>
    <t xml:space="preserve"> 2011</t>
  </si>
  <si>
    <t>Dec. 31,
2011</t>
  </si>
  <si>
    <t>Operating activities</t>
  </si>
  <si>
    <t>Investing activities</t>
  </si>
  <si>
    <t>Financing activities</t>
  </si>
  <si>
    <t xml:space="preserve">  Total backlog</t>
  </si>
  <si>
    <t xml:space="preserve">     Total business segment operating margins</t>
  </si>
  <si>
    <t xml:space="preserve">     Total consolidated operating margins</t>
  </si>
  <si>
    <t xml:space="preserve">  Reduction in tax expense from resolution of certain tax matters</t>
  </si>
  <si>
    <t xml:space="preserve">     Total consolidated operating profit</t>
  </si>
  <si>
    <r>
      <t xml:space="preserve">Repurchases of common stock </t>
    </r>
    <r>
      <rPr>
        <vertAlign val="superscript"/>
        <sz val="16"/>
        <rFont val="Arial"/>
        <family val="2"/>
      </rPr>
      <t>2</t>
    </r>
  </si>
  <si>
    <r>
      <t xml:space="preserve">Dividends declared </t>
    </r>
    <r>
      <rPr>
        <vertAlign val="superscript"/>
        <sz val="16"/>
        <rFont val="Arial"/>
        <family val="2"/>
      </rPr>
      <t>3</t>
    </r>
  </si>
  <si>
    <t xml:space="preserve">  Severance charges</t>
  </si>
  <si>
    <t>Net cash provided by short-term investment transactions</t>
  </si>
  <si>
    <t>(unaudited; in millions, except par value)</t>
  </si>
  <si>
    <t xml:space="preserve">  Current portion of long-term debt</t>
  </si>
  <si>
    <t>Business Segment Net Sales, Operating Profit, and Operating Margins</t>
  </si>
  <si>
    <t>Proceeds from stock option exercises</t>
  </si>
  <si>
    <t>Sept. 30,</t>
  </si>
  <si>
    <t>Sept. 25,</t>
  </si>
  <si>
    <t>Issuance of long-term debt, net of related costs</t>
  </si>
  <si>
    <t xml:space="preserve">   Aeronautics</t>
  </si>
  <si>
    <t xml:space="preserve">   Information Systems &amp; Global Solutions</t>
  </si>
  <si>
    <t xml:space="preserve">   Space Systems</t>
  </si>
  <si>
    <t>Backlog:</t>
  </si>
  <si>
    <t xml:space="preserve">      Total backlog</t>
  </si>
  <si>
    <t xml:space="preserve">   Missiles and Fire Control</t>
  </si>
  <si>
    <t>March 27,</t>
  </si>
  <si>
    <t>June 26,</t>
  </si>
  <si>
    <t>June 24,</t>
  </si>
  <si>
    <t>March 25,</t>
  </si>
  <si>
    <t>Dec. 31,</t>
  </si>
  <si>
    <t>Balance at Dec. 31, 2012</t>
  </si>
  <si>
    <t>Dec. 31,
2012</t>
  </si>
  <si>
    <t>2011</t>
  </si>
  <si>
    <t>Repayments of long-term debt</t>
  </si>
  <si>
    <t>Acquisitions of businesses / investments in affiliates</t>
  </si>
  <si>
    <t xml:space="preserve">      Net cash used for investing activities</t>
  </si>
  <si>
    <t>Cash and cash equivalents at beginning of year</t>
  </si>
  <si>
    <t>Cash and cash equivalents at end of year</t>
  </si>
  <si>
    <r>
      <t xml:space="preserve">Other comprehensive loss, net of tax </t>
    </r>
    <r>
      <rPr>
        <vertAlign val="superscript"/>
        <sz val="16"/>
        <rFont val="Arial"/>
        <family val="2"/>
      </rPr>
      <t>1</t>
    </r>
  </si>
  <si>
    <t>Years Ended Dec. 31,</t>
  </si>
  <si>
    <t>Quarters Ended Dec. 31,</t>
  </si>
  <si>
    <t>Missiles and Fire Control</t>
  </si>
  <si>
    <t>Mission Systems and Training</t>
  </si>
  <si>
    <t>Consolidated Statements of Earnings</t>
  </si>
  <si>
    <t xml:space="preserve">  Non-cash FAS/CAS pension adjustment</t>
  </si>
  <si>
    <t xml:space="preserve">  Missiles and Fire Control</t>
  </si>
  <si>
    <t xml:space="preserve">  Mission Systems and Training</t>
  </si>
  <si>
    <t xml:space="preserve">     FAS pension expense</t>
  </si>
  <si>
    <t xml:space="preserve">     Less:  CAS expense</t>
  </si>
  <si>
    <t xml:space="preserve">  Non-cash FAS/CAS pension adjustment:</t>
  </si>
  <si>
    <t>As Reported</t>
  </si>
  <si>
    <t>Quarter Ended March 27, 2011</t>
  </si>
  <si>
    <t>Quarter Ended June 26, 2011</t>
  </si>
  <si>
    <t>Quarter Ended Sept. 25, 2011</t>
  </si>
  <si>
    <t>Quarter Ended Dec. 31, 2011</t>
  </si>
  <si>
    <t>Quarter Ended March 25, 2012</t>
  </si>
  <si>
    <t>Quarter Ended June 24, 2012</t>
  </si>
  <si>
    <t>Quarter Ended Sept. 30, 2012</t>
  </si>
  <si>
    <t xml:space="preserve">  Electronic Systems</t>
  </si>
  <si>
    <t>Year Ended Dec. 31, 2011</t>
  </si>
  <si>
    <r>
      <t xml:space="preserve">Business Segment Net Sales, Operating Profit, and Operating Margins </t>
    </r>
    <r>
      <rPr>
        <b/>
        <vertAlign val="superscript"/>
        <sz val="12"/>
        <rFont val="Arial"/>
        <family val="2"/>
      </rPr>
      <t>1</t>
    </r>
  </si>
  <si>
    <r>
      <t xml:space="preserve">  Other, net </t>
    </r>
    <r>
      <rPr>
        <vertAlign val="superscript"/>
        <sz val="12"/>
        <rFont val="Arial"/>
        <family val="2"/>
      </rPr>
      <t>3</t>
    </r>
  </si>
  <si>
    <t>Nine Months Ended Sept. 25, 2011</t>
  </si>
  <si>
    <t>Nine Months Ended Sept. 30, 2012</t>
  </si>
  <si>
    <t>Six Months Ended June 26, 2011</t>
  </si>
  <si>
    <t>Six Months Ended June 24, 2012</t>
  </si>
  <si>
    <t>Cost of sales</t>
  </si>
  <si>
    <t>Other non-operating income (expense), net</t>
  </si>
  <si>
    <t>Reclassification</t>
  </si>
  <si>
    <t xml:space="preserve">   Mission Systems and Training</t>
  </si>
  <si>
    <t>As Adjusted</t>
  </si>
  <si>
    <t>Net loss (earnings) from discontinued operations</t>
  </si>
  <si>
    <t xml:space="preserve">  Net adjustments related to discontinued operations</t>
  </si>
  <si>
    <r>
      <t xml:space="preserve">Other non-operating (expense) income, net </t>
    </r>
    <r>
      <rPr>
        <vertAlign val="superscript"/>
        <sz val="16"/>
        <rFont val="Arial"/>
        <family val="2"/>
      </rPr>
      <t>1</t>
    </r>
  </si>
  <si>
    <r>
      <rPr>
        <vertAlign val="superscript"/>
        <sz val="14"/>
        <rFont val="Arial"/>
        <family val="2"/>
      </rPr>
      <t>2</t>
    </r>
    <r>
      <rPr>
        <sz val="14"/>
        <rFont val="Arial"/>
        <family val="2"/>
      </rPr>
      <t xml:space="preserve">  The Corporation repurchased 3.1 million shares of its common stock for $286 million during the quarter ended Dec. 31, 2012.  For the year ended Dec. 31, 2012, </t>
    </r>
  </si>
  <si>
    <t>Other non-operating income, net</t>
  </si>
  <si>
    <t xml:space="preserve">   and year ended Dec. 31, 2012, respectively, and $24 million and $40 million for the quarter and year ended Dec. 31, 2011, respectively.</t>
  </si>
  <si>
    <r>
      <t xml:space="preserve">      Net cash provided by operating activities </t>
    </r>
    <r>
      <rPr>
        <b/>
        <vertAlign val="superscript"/>
        <sz val="16"/>
        <rFont val="Arial"/>
        <family val="2"/>
      </rPr>
      <t>1</t>
    </r>
  </si>
  <si>
    <r>
      <rPr>
        <vertAlign val="superscript"/>
        <sz val="16"/>
        <rFont val="Arial"/>
        <family val="2"/>
      </rPr>
      <t>1</t>
    </r>
    <r>
      <rPr>
        <sz val="16"/>
        <rFont val="Arial"/>
        <family val="2"/>
      </rPr>
      <t xml:space="preserve"> The Corporation made contributions to its pension trust of $2.5 billion and $3.6 billion during the quarter and year </t>
    </r>
  </si>
  <si>
    <t xml:space="preserve">  ended Dec. 31, 2012, respectively.  During the quarter and year ended Dec. 31, 2011, the Corporation made </t>
  </si>
  <si>
    <t xml:space="preserve">  contributions to its pension trust of $1.0 billion and $2.3 billion, respectively.</t>
  </si>
  <si>
    <t>Premium paid on debt exchange</t>
  </si>
  <si>
    <r>
      <t xml:space="preserve">Net sales </t>
    </r>
    <r>
      <rPr>
        <b/>
        <vertAlign val="superscript"/>
        <sz val="12"/>
        <rFont val="Arial"/>
        <family val="2"/>
      </rPr>
      <t>1</t>
    </r>
  </si>
  <si>
    <r>
      <t xml:space="preserve">Operating profit </t>
    </r>
    <r>
      <rPr>
        <b/>
        <vertAlign val="superscript"/>
        <sz val="12"/>
        <rFont val="Arial"/>
        <family val="2"/>
      </rPr>
      <t>1</t>
    </r>
  </si>
  <si>
    <r>
      <t xml:space="preserve">Operating margins </t>
    </r>
    <r>
      <rPr>
        <b/>
        <vertAlign val="superscript"/>
        <sz val="12"/>
        <rFont val="Arial"/>
        <family val="2"/>
      </rPr>
      <t>1</t>
    </r>
  </si>
  <si>
    <r>
      <rPr>
        <vertAlign val="superscript"/>
        <sz val="12"/>
        <rFont val="Arial"/>
        <family val="2"/>
      </rPr>
      <t xml:space="preserve">1  </t>
    </r>
    <r>
      <rPr>
        <sz val="12"/>
        <rFont val="Arial"/>
        <family val="2"/>
      </rPr>
      <t xml:space="preserve">Effective Dec. 31, 2012, the Corporation reorganized its former Electronic Systems business segment into two business segments:  Missiles and Fire Control and  </t>
    </r>
  </si>
  <si>
    <r>
      <t xml:space="preserve">As Reported and Adjusted for Gains and Losses on Investments </t>
    </r>
    <r>
      <rPr>
        <b/>
        <vertAlign val="superscript"/>
        <sz val="12"/>
        <rFont val="Arial"/>
        <family val="2"/>
      </rPr>
      <t>1</t>
    </r>
  </si>
  <si>
    <t>Backlog - Reorganization of Electronic Systems</t>
  </si>
  <si>
    <t xml:space="preserve">As Adjusted </t>
  </si>
  <si>
    <r>
      <rPr>
        <vertAlign val="superscript"/>
        <sz val="12"/>
        <rFont val="Arial"/>
        <family val="2"/>
      </rPr>
      <t xml:space="preserve">1  </t>
    </r>
    <r>
      <rPr>
        <sz val="12"/>
        <rFont val="Arial"/>
        <family val="2"/>
      </rPr>
      <t>Effective Dec. 31, 2012, the Corporation reorganized its former Electronic Systems business segment into two business segments:  Missiles and Fire Control and Mission Systems and Training.  In connection with this reorganization,</t>
    </r>
  </si>
  <si>
    <t xml:space="preserve">   postretirement benefit plans.  Partially offsetting this reduction was an $858 million recognition of previously deferred amounts.  The decrease primarily was due to </t>
  </si>
  <si>
    <t>Three Months Ended March 25, 2012</t>
  </si>
  <si>
    <t>Three Months Ended March 27, 2011</t>
  </si>
  <si>
    <t>Earnings (loss) per common share</t>
  </si>
  <si>
    <t xml:space="preserve">     Total net sales</t>
  </si>
  <si>
    <r>
      <t xml:space="preserve">  Special items - severance charges </t>
    </r>
    <r>
      <rPr>
        <vertAlign val="superscript"/>
        <sz val="12"/>
        <rFont val="Arial"/>
        <family val="2"/>
      </rPr>
      <t>2</t>
    </r>
  </si>
  <si>
    <t xml:space="preserve">     Total business segment operating profit</t>
  </si>
  <si>
    <t xml:space="preserve">   a lower discount rate at Dec. 31, 2012 of 4.00% as compared to 4.75% at Dec. 31, 2011.</t>
  </si>
  <si>
    <r>
      <rPr>
        <vertAlign val="superscript"/>
        <sz val="14"/>
        <rFont val="Arial"/>
        <family val="2"/>
      </rPr>
      <t>1</t>
    </r>
    <r>
      <rPr>
        <sz val="14"/>
        <rFont val="Arial"/>
        <family val="2"/>
      </rPr>
      <t xml:space="preserve">  At Dec. 31, 2012, the Corporation recognized a non-cash, after-tax reduction to stockholders' equity of $3.2 billion, as a result of the year-end remeasurement of its </t>
    </r>
  </si>
  <si>
    <r>
      <t xml:space="preserve">As Reported and Adjusted to Reflect Reorganization of Electronic Systems </t>
    </r>
    <r>
      <rPr>
        <b/>
        <vertAlign val="superscript"/>
        <sz val="12"/>
        <rFont val="Arial"/>
        <family val="2"/>
      </rPr>
      <t>1</t>
    </r>
  </si>
  <si>
    <t>(unaudited; in millions, except aircraft deliveries)</t>
  </si>
  <si>
    <t xml:space="preserve">   Global Training and Logistics business was split between the two new business segments.  In addition, the business reporting relationships for the Sandia Corporation,</t>
  </si>
  <si>
    <t xml:space="preserve">   to reflect this reorganization for all periods presented. </t>
  </si>
  <si>
    <t>Unallocated expenses, net:</t>
  </si>
  <si>
    <t>Total unallocated expenses, net</t>
  </si>
  <si>
    <r>
      <t xml:space="preserve">  Unallocated expenses, net </t>
    </r>
    <r>
      <rPr>
        <vertAlign val="superscript"/>
        <sz val="12"/>
        <rFont val="Arial"/>
        <family val="2"/>
      </rPr>
      <t>2</t>
    </r>
  </si>
  <si>
    <t xml:space="preserve">  sale on April 4, 2011.  Amounts related to discontinued operations in 2012 were not significant and, accordingly, were included in consolidated operating profit.</t>
  </si>
  <si>
    <t xml:space="preserve">   Mission Systems and Training.  In connection with this reorganization, the former Electronic Systems corporate management layer was eliminated, and the former</t>
  </si>
  <si>
    <t xml:space="preserve">   the former Electronic Systems corporate management layer was eliminated, and the former Global Training and Logistics business was split between the two new business segments.  In addition, the business reporting relationships </t>
  </si>
  <si>
    <t xml:space="preserve">   which manages the Sandia National Laboratories for the U.S. Government, and the U.K. Atomic Weapons Establishment joint venture were transferred from the former  </t>
  </si>
  <si>
    <t xml:space="preserve">   Electronic Systems business segment to the Space Systems business segment.  As a result, the business segment net sales and operating profit have been adjusted </t>
  </si>
  <si>
    <t xml:space="preserve">   to the Space Systems business segment.  As a result, the business segment net sales and operating profit have been adjusted to reflect this reorganization for all periods presented. </t>
  </si>
  <si>
    <t xml:space="preserve">   this reorganization for all periods presented.</t>
  </si>
  <si>
    <r>
      <t xml:space="preserve">1 </t>
    </r>
    <r>
      <rPr>
        <sz val="16"/>
        <rFont val="Arial"/>
        <family val="2"/>
      </rPr>
      <t>Gains and losses on investments used to fund the Corporation’s deferred compensation plan liabilities have been reclassified from "other non-operating (expense)</t>
    </r>
  </si>
  <si>
    <r>
      <t xml:space="preserve">3  </t>
    </r>
    <r>
      <rPr>
        <sz val="12"/>
        <rFont val="Arial"/>
        <family val="2"/>
      </rPr>
      <t xml:space="preserve">Gains and losses on investments used to fund the Corporation’s deferred compensation plan liabilities have been reclassified from "other non-operating (expense) </t>
    </r>
  </si>
  <si>
    <r>
      <rPr>
        <vertAlign val="superscript"/>
        <sz val="12"/>
        <rFont val="Arial"/>
        <family val="2"/>
      </rPr>
      <t>2</t>
    </r>
    <r>
      <rPr>
        <sz val="12"/>
        <rFont val="Arial"/>
        <family val="2"/>
      </rPr>
      <t xml:space="preserve">  Gains and losses on investments used to fund the Corporation’s deferred compensation plan liabilities have been reclassified from "other non-operating income (expense), net" to "unallocated expenses, net" within "cost of sales" for all  </t>
    </r>
  </si>
  <si>
    <r>
      <rPr>
        <vertAlign val="superscript"/>
        <sz val="12"/>
        <rFont val="Arial"/>
        <family val="2"/>
      </rPr>
      <t>1</t>
    </r>
    <r>
      <rPr>
        <sz val="12"/>
        <rFont val="Arial"/>
        <family val="2"/>
      </rPr>
      <t xml:space="preserve"> Gains and losses on investments used to fund the Corporation’s deferred compensation plan liabilities have been reclassified from "other non-operating income, net" to "unallocated expenses, net" within "cost of sales" for all  </t>
    </r>
  </si>
  <si>
    <r>
      <rPr>
        <vertAlign val="superscript"/>
        <sz val="12"/>
        <rFont val="Arial"/>
        <family val="2"/>
      </rPr>
      <t>1</t>
    </r>
    <r>
      <rPr>
        <sz val="12"/>
        <rFont val="Arial"/>
        <family val="2"/>
      </rPr>
      <t xml:space="preserve">  Gains and losses on investments used to fund the Corporation’s deferred compensation plan liabilities have been reclassified from "other non-operating income (expense), net" to "unallocated expenses, net" within "cost of sales" for all periods presented in order to align the classification of  </t>
    </r>
  </si>
  <si>
    <r>
      <rPr>
        <vertAlign val="superscript"/>
        <sz val="12"/>
        <rFont val="Arial"/>
        <family val="2"/>
      </rPr>
      <t>2</t>
    </r>
    <r>
      <rPr>
        <sz val="12"/>
        <rFont val="Arial"/>
        <family val="2"/>
      </rPr>
      <t xml:space="preserve"> Gains and losses on investments used to fund the Corporation’s deferred compensation plan liabilities have been reclassified from "other non-operating income (expense), net" to "unallocated expenses, net" within "cost of sales" for all periods presented in order to align the</t>
    </r>
  </si>
  <si>
    <r>
      <rPr>
        <vertAlign val="superscript"/>
        <sz val="12"/>
        <rFont val="Arial"/>
        <family val="2"/>
      </rPr>
      <t xml:space="preserve">1  </t>
    </r>
    <r>
      <rPr>
        <sz val="12"/>
        <rFont val="Arial"/>
        <family val="2"/>
      </rPr>
      <t xml:space="preserve">Effective Dec. 31, 2012, the Corporation reorganized its former Electronic Systems business segment into two business segments:  Missiles and Fire Control and Mission Systems and Training.  In connection with this reorganization, the former Electronic Systems corporate </t>
    </r>
  </si>
  <si>
    <t xml:space="preserve">   Government, and the U.K. Atomic Weapons Establishment joint venture were transferred from the former Electronic Systems business segment to the Space Systems business segment.  As a result, the business segment net sales and operating profit have been adjusted to reflect</t>
  </si>
  <si>
    <r>
      <t xml:space="preserve">Cost of sales </t>
    </r>
    <r>
      <rPr>
        <b/>
        <vertAlign val="superscript"/>
        <sz val="16"/>
        <rFont val="Arial"/>
        <family val="2"/>
      </rPr>
      <t>1, 2</t>
    </r>
  </si>
  <si>
    <r>
      <t xml:space="preserve">Net loss from discontinued operations </t>
    </r>
    <r>
      <rPr>
        <vertAlign val="superscript"/>
        <sz val="16"/>
        <rFont val="Arial"/>
        <family val="2"/>
      </rPr>
      <t>3</t>
    </r>
  </si>
  <si>
    <t>Weighted average shares outstanding</t>
  </si>
  <si>
    <r>
      <t xml:space="preserve">3 </t>
    </r>
    <r>
      <rPr>
        <sz val="16"/>
        <rFont val="Arial"/>
        <family val="2"/>
      </rPr>
      <t xml:space="preserve">Discontinued operations in 2011 include the operating results of Savi Technology, Inc. and also Pacific Architects and Engineers, Inc. through the date of its </t>
    </r>
  </si>
  <si>
    <t xml:space="preserve">   the Corporation repurchased 11.3 million shares for $1.0 billion, of which 0.2 million shares purchased for $18 million were settled and paid in January of 2013. </t>
  </si>
  <si>
    <r>
      <rPr>
        <vertAlign val="superscript"/>
        <sz val="14"/>
        <rFont val="Arial"/>
        <family val="2"/>
      </rPr>
      <t>3</t>
    </r>
    <r>
      <rPr>
        <sz val="14"/>
        <rFont val="Arial"/>
        <family val="2"/>
      </rPr>
      <t xml:space="preserve">  Includes dividends of $1.00 per share declared during each of the quarters ended March 25, 2012, June 24, 2012, Sept. 30, 2012, and a fourth quarter dividend of $1.15 per</t>
    </r>
  </si>
  <si>
    <t xml:space="preserve">   The Corporation's Board of Directors has approved a share repurchase program, authorizing an amount available for share repurchases of $6.5 billion.  As of Dec. 31, </t>
  </si>
  <si>
    <t xml:space="preserve">   2012, the Corporation had repurchased a total of 54.3 million shares of its common stock under its share repurchase program for $4.2 billion, and had remaining </t>
  </si>
  <si>
    <t xml:space="preserve">   authorization of $2.3 billion for future share repurchases.</t>
  </si>
  <si>
    <r>
      <rPr>
        <vertAlign val="superscript"/>
        <sz val="12"/>
        <rFont val="Arial"/>
        <family val="2"/>
      </rPr>
      <t xml:space="preserve">2  </t>
    </r>
    <r>
      <rPr>
        <sz val="12"/>
        <rFont val="Arial"/>
        <family val="2"/>
      </rPr>
      <t>Severance charges for 2012 consist of amounts associated with the elimination of certain positions at Aeronautics business segment in the fourth quarter and the former</t>
    </r>
  </si>
  <si>
    <t xml:space="preserve">   Electronic Systems business segment in the third quarter.  For 2011, severance charges consisted of amounts related to the elimination of certain positions at various</t>
  </si>
  <si>
    <t xml:space="preserve">   business segments and Corporate Headquarters.  Severance charges for initiatives that are not significant are included in business segment operating profit. </t>
  </si>
  <si>
    <r>
      <t xml:space="preserve">2 </t>
    </r>
    <r>
      <rPr>
        <sz val="16"/>
        <rFont val="Arial"/>
        <family val="2"/>
      </rPr>
      <t xml:space="preserve">Severance charges for 2012 consist of amounts associated with the elimination of certain positions at Aeronautics business segment in the fourth quarter, a charge </t>
    </r>
  </si>
  <si>
    <t xml:space="preserve">  amounts related to the elimination of certain positions at various business segments and Corporate Headquarters, a charge of $136 million.  Severance charges </t>
  </si>
  <si>
    <t xml:space="preserve">  for initiatives that are not significant are included in business segment operating profit. </t>
  </si>
  <si>
    <t xml:space="preserve">  of $25 million, and the former Electronic Systems business segment in the third quarter, a charge of $23 million.  For 2011, severance charges consisted of </t>
  </si>
  <si>
    <t xml:space="preserve">   share declared during the quarter ended Sept. 30, 2012. Additionally includes dividend equivalent cash payments for unvested RSUs that are paid only upon vesting.</t>
  </si>
  <si>
    <t xml:space="preserve">   for Sandia Corporation, which manages the Sandia National Laboratories for the U.S. Government, and the U.K. Atomic Weapons Establishment joint venture were transferred from the former Electronic Systems business segment </t>
  </si>
  <si>
    <t xml:space="preserve">   management layer was eliminated, and the former Global Training and Logistics business was split between the two new business segments.  In addition, the business reporting relationships for Sandia Corporation, which manages the Sandia National Laboratories for the U.S. </t>
  </si>
  <si>
    <t xml:space="preserve">  income, net" to "unallocated expenses, net" within "cost of sales" for all periods presented in order to align the classification of changes in the market value of </t>
  </si>
  <si>
    <t xml:space="preserve">  investments held for the plan with changes in the value of the corresponding plan liabilities.  Net gains on these investments were $4 million and $67 million for the </t>
  </si>
  <si>
    <t xml:space="preserve">  quarter and year ended Dec. 31, 2012, respectively, and $24 million and $40 million for the quarter and year ended Dec. 31, 2011, respectively.</t>
  </si>
  <si>
    <t xml:space="preserve">   income, net" to "unallocated expenses, net" within "cost of sales" for all periods presented in order to align the classification of changes in the market value of  </t>
  </si>
  <si>
    <t xml:space="preserve">   investments held for the plan with changes in the value of the corresponding plan liabilities.  Net gains on these investments were $4 million and $67 million for the quarter</t>
  </si>
  <si>
    <t xml:space="preserve">   periods presented in order to align the classification of changes in the market value of investments held for the plan with changes in the value of the corresponding plan liabilities.  Net gains on these investments were $4 million and  </t>
  </si>
  <si>
    <t xml:space="preserve">   $67 million for the quarter and year ended Dec. 31, 2012, respectively, and $24 million and $40 million for the quarter and year ended Dec. 31, 2011, respectively.</t>
  </si>
  <si>
    <t xml:space="preserve">   classification of changes in the market value of investments held for the plan with changes in the value of the corresponding plan liabilities.  Net gains on these investments were $4 million and $67 million for the quarter and year ended Dec. 31, 2012, respectively, and </t>
  </si>
  <si>
    <t xml:space="preserve">   $24 million and $40 million for the quarter and year ended Dec. 31, 2011, respectively.</t>
  </si>
  <si>
    <t xml:space="preserve">   periods presented in order to align the classification of changes in the market value of investments held for the plan with changes in the value of the corresponding plan liabilities.  Net gains on these investments were      </t>
  </si>
  <si>
    <t xml:space="preserve">   $4 million and $67 million for the quarter and year ended Dec. 31, 2012, respectively, and $24 million and $40 million for the quarter and year ended Dec. 31, 2011, respectively.</t>
  </si>
  <si>
    <t xml:space="preserve">   changes in the market value of investments held for the plan with changes in the value of the corresponding plan liabilities.  Net gains on these investments were $4 million and $67 million for the quarter and year ended Dec. 31, 2012, respectively, and $24 million and $40 million  for the </t>
  </si>
  <si>
    <t xml:space="preserve">   quarter and year ended Dec. 31, 2011, respectively.</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</si>
</sst>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5" formatCode="&quot;$&quot;#,##0_);\(&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_);\(#,##0.0\)"/>
    <numFmt numFmtId="165" formatCode="0.0%"/>
    <numFmt numFmtId="166" formatCode="General_)"/>
    <numFmt numFmtId="167" formatCode="_(* #,##0.0_);_(* \(#,##0.0\);_(* &quot;-&quot;_);_(@_)"/>
    <numFmt numFmtId="168" formatCode="_(&quot;$&quot;* #,##0_);_(&quot;$&quot;* \(#,##0\);_(&quot;$&quot;* &quot;-&quot;??_);_(@_)"/>
    <numFmt numFmtId="169" formatCode="_(* #,##0.0_);_(* \(#,##0.0\);_(* &quot;-&quot;??_);_(@_)"/>
    <numFmt numFmtId="170" formatCode="_(* #,##0_);_(* \(#,##0\);_(* &quot;-&quot;??_);_(@_)"/>
    <numFmt numFmtId="171" formatCode="0.0_);\(0.0\)"/>
    <numFmt numFmtId="172" formatCode="_(&quot;$&quot;\ #,##0_);_(&quot;$&quot;\ \(#,##0\);_(&quot;$&quot;\ &quot;-&quot;??_);_(@_)"/>
    <numFmt numFmtId="173" formatCode="mmmm\ d\,\ yyyy"/>
    <numFmt numFmtId="174" formatCode="_(&quot;$&quot;\ #,##0_);_(&quot;$&quot;\(#,##0\);_(&quot;$&quot;&quot;-&quot;_);_(@_)"/>
    <numFmt numFmtId="175" formatCode="mmmm\ dd\,\ yyyy"/>
    <numFmt numFmtId="176" formatCode="0.0_)"/>
  </numFmts>
  <fonts count="25" x14ac:knownFonts="1">
    <font>
      <sz val="12"/>
      <name val="Arial"/>
    </font>
    <font>
      <sz val="11"/>
      <color theme="1"/>
      <name val="Calibri"/>
      <family val="2"/>
      <scheme val="minor"/>
    </font>
    <font>
      <sz val="11"/>
      <color theme="1"/>
      <name val="Calibri"/>
      <family val="2"/>
      <scheme val="minor"/>
    </font>
    <font>
      <sz val="10"/>
      <name val="Arial"/>
      <family val="2"/>
    </font>
    <font>
      <sz val="12"/>
      <name val="Arial"/>
      <family val="2"/>
    </font>
    <font>
      <sz val="10"/>
      <name val="Arial"/>
      <family val="2"/>
    </font>
    <font>
      <b/>
      <sz val="12"/>
      <name val="Arial"/>
      <family val="2"/>
    </font>
    <font>
      <b/>
      <sz val="18"/>
      <name val="Arial"/>
      <family val="2"/>
    </font>
    <font>
      <sz val="14"/>
      <name val="Arial"/>
      <family val="2"/>
    </font>
    <font>
      <sz val="10"/>
      <name val="Times New Roman"/>
      <family val="1"/>
    </font>
    <font>
      <sz val="11"/>
      <name val="Times New Roman"/>
      <family val="1"/>
    </font>
    <font>
      <sz val="10"/>
      <name val="Arial"/>
      <family val="2"/>
    </font>
    <font>
      <vertAlign val="superscript"/>
      <sz val="14"/>
      <name val="Arial"/>
      <family val="2"/>
    </font>
    <font>
      <b/>
      <sz val="16"/>
      <name val="Arial"/>
      <family val="2"/>
    </font>
    <font>
      <sz val="16"/>
      <name val="Arial"/>
      <family val="2"/>
    </font>
    <font>
      <b/>
      <vertAlign val="superscript"/>
      <sz val="16"/>
      <name val="Arial"/>
      <family val="2"/>
    </font>
    <font>
      <vertAlign val="superscript"/>
      <sz val="16"/>
      <name val="Arial"/>
      <family val="2"/>
    </font>
    <font>
      <b/>
      <u/>
      <sz val="16"/>
      <name val="Arial"/>
      <family val="2"/>
    </font>
    <font>
      <b/>
      <sz val="14"/>
      <name val="Arial"/>
      <family val="2"/>
    </font>
    <font>
      <b/>
      <vertAlign val="superscript"/>
      <sz val="14"/>
      <name val="Arial"/>
      <family val="2"/>
    </font>
    <font>
      <b/>
      <u/>
      <sz val="14"/>
      <name val="Arial"/>
      <family val="2"/>
    </font>
    <font>
      <b/>
      <vertAlign val="superscript"/>
      <sz val="12"/>
      <name val="Arial"/>
      <family val="2"/>
    </font>
    <font>
      <vertAlign val="superscript"/>
      <sz val="12"/>
      <name val="Arial"/>
      <family val="2"/>
    </font>
    <font>
      <sz val="24"/>
      <name val="Arial"/>
      <family val="2"/>
    </font>
    <font>
      <b/>
      <i/>
      <sz val="12"/>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1"/>
        <bgColor indexed="64"/>
      </patternFill>
    </fill>
  </fills>
  <borders count="11">
    <border>
      <left/>
      <right/>
      <top/>
      <bottom/>
      <diagonal/>
    </border>
    <border>
      <left/>
      <right/>
      <top style="double">
        <color indexed="64"/>
      </top>
      <bottom/>
      <diagonal/>
    </border>
    <border>
      <left/>
      <right/>
      <top/>
      <bottom style="medium">
        <color indexed="64"/>
      </bottom>
      <diagonal/>
    </border>
    <border>
      <left/>
      <right/>
      <top style="medium">
        <color indexed="64"/>
      </top>
      <bottom/>
      <diagonal/>
    </border>
    <border>
      <left/>
      <right/>
      <top/>
      <bottom style="thin">
        <color indexed="64"/>
      </bottom>
      <diagonal/>
    </border>
    <border>
      <left/>
      <right/>
      <top/>
      <bottom style="double">
        <color indexed="64"/>
      </bottom>
      <diagonal/>
    </border>
    <border>
      <left/>
      <right/>
      <top/>
      <bottom style="double">
        <color indexed="8"/>
      </bottom>
      <diagonal/>
    </border>
    <border>
      <left/>
      <right/>
      <top style="thin">
        <color indexed="64"/>
      </top>
      <bottom style="double">
        <color indexed="64"/>
      </bottom>
      <diagonal/>
    </border>
    <border>
      <left/>
      <right/>
      <top style="thin">
        <color indexed="64"/>
      </top>
      <bottom/>
      <diagonal/>
    </border>
    <border>
      <left/>
      <right/>
      <top/>
      <bottom style="thin">
        <color indexed="8"/>
      </bottom>
      <diagonal/>
    </border>
    <border>
      <left/>
      <right/>
      <top style="thin">
        <color indexed="64"/>
      </top>
      <bottom style="thin">
        <color indexed="64"/>
      </bottom>
      <diagonal/>
    </border>
  </borders>
  <cellStyleXfs count="37">
    <xf numFmtId="164" fontId="0" fillId="0" borderId="0"/>
    <xf numFmtId="43" fontId="3" fillId="0" borderId="0" applyFont="0" applyFill="0" applyBorder="0" applyAlignment="0" applyProtection="0"/>
    <xf numFmtId="37" fontId="3" fillId="0" borderId="0" applyFill="0" applyBorder="0" applyAlignment="0" applyProtection="0"/>
    <xf numFmtId="44" fontId="3" fillId="0" borderId="0" applyFont="0" applyFill="0" applyBorder="0" applyAlignment="0" applyProtection="0"/>
    <xf numFmtId="5" fontId="3" fillId="0" borderId="0" applyFill="0" applyBorder="0" applyAlignment="0" applyProtection="0"/>
    <xf numFmtId="173" fontId="3" fillId="0" borderId="0" applyFill="0" applyBorder="0" applyAlignment="0" applyProtection="0"/>
    <xf numFmtId="2" fontId="3" fillId="0" borderId="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164" fontId="4" fillId="0" borderId="0"/>
    <xf numFmtId="0" fontId="4" fillId="0" borderId="0"/>
    <xf numFmtId="0" fontId="10" fillId="0" borderId="0"/>
    <xf numFmtId="164" fontId="5" fillId="0" borderId="0"/>
    <xf numFmtId="164" fontId="3" fillId="0" borderId="0"/>
    <xf numFmtId="164" fontId="3" fillId="0" borderId="0"/>
    <xf numFmtId="164" fontId="3" fillId="0" borderId="0"/>
    <xf numFmtId="164" fontId="3" fillId="0" borderId="0"/>
    <xf numFmtId="164" fontId="3" fillId="0" borderId="0"/>
    <xf numFmtId="164" fontId="3" fillId="0" borderId="0"/>
    <xf numFmtId="0" fontId="9" fillId="0" borderId="0"/>
    <xf numFmtId="164" fontId="4" fillId="0" borderId="0"/>
    <xf numFmtId="164" fontId="4" fillId="0" borderId="0"/>
    <xf numFmtId="9" fontId="3" fillId="0" borderId="0" applyFont="0" applyFill="0" applyBorder="0" applyAlignment="0" applyProtection="0"/>
    <xf numFmtId="0" fontId="3" fillId="0" borderId="1" applyNumberFormat="0" applyFill="0" applyAlignment="0" applyProtection="0"/>
    <xf numFmtId="44" fontId="11" fillId="0" borderId="0" applyFont="0" applyFill="0" applyBorder="0" applyAlignment="0" applyProtection="0"/>
    <xf numFmtId="43" fontId="11" fillId="0" borderId="0" applyFont="0" applyFill="0" applyBorder="0" applyAlignment="0" applyProtection="0"/>
    <xf numFmtId="164" fontId="4" fillId="0" borderId="0"/>
    <xf numFmtId="43" fontId="4" fillId="0" borderId="0" applyFont="0" applyFill="0" applyBorder="0" applyAlignment="0" applyProtection="0"/>
    <xf numFmtId="44" fontId="4" fillId="0" borderId="0" applyFont="0" applyFill="0" applyBorder="0" applyAlignment="0" applyProtection="0"/>
    <xf numFmtId="9" fontId="2"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1" fillId="0" borderId="0"/>
    <xf numFmtId="0" fontId="4" fillId="0" borderId="0"/>
    <xf numFmtId="164" fontId="3" fillId="0" borderId="0"/>
    <xf numFmtId="0" fontId="4" fillId="0" borderId="0"/>
    <xf numFmtId="164" fontId="3" fillId="0" borderId="0"/>
  </cellStyleXfs>
  <cellXfs count="473">
    <xf numFmtId="164" fontId="0" fillId="0" borderId="0" xfId="0"/>
    <xf numFmtId="164" fontId="14" fillId="2" borderId="0" xfId="12" applyFont="1" applyFill="1"/>
    <xf numFmtId="164" fontId="14" fillId="3" borderId="0" xfId="0" applyFont="1" applyFill="1"/>
    <xf numFmtId="164" fontId="14" fillId="3" borderId="0" xfId="0" applyNumberFormat="1" applyFont="1" applyFill="1" applyAlignment="1">
      <alignment vertical="top"/>
    </xf>
    <xf numFmtId="164" fontId="14" fillId="3" borderId="0" xfId="21" applyFont="1" applyFill="1" applyAlignment="1">
      <alignment vertical="top"/>
    </xf>
    <xf numFmtId="164" fontId="14" fillId="3" borderId="0" xfId="21" applyFont="1" applyFill="1" applyAlignment="1">
      <alignment vertical="top" wrapText="1"/>
    </xf>
    <xf numFmtId="164" fontId="14" fillId="3" borderId="0" xfId="12" applyFont="1" applyFill="1"/>
    <xf numFmtId="41" fontId="14" fillId="3" borderId="0" xfId="1" applyNumberFormat="1" applyFont="1" applyFill="1" applyProtection="1"/>
    <xf numFmtId="164" fontId="14" fillId="2" borderId="0" xfId="17" applyFont="1" applyFill="1"/>
    <xf numFmtId="164" fontId="14" fillId="2" borderId="0" xfId="0" applyFont="1" applyFill="1" applyAlignment="1"/>
    <xf numFmtId="166" fontId="13" fillId="2" borderId="0" xfId="9" applyNumberFormat="1" applyFont="1" applyFill="1" applyAlignment="1" applyProtection="1">
      <alignment horizontal="left"/>
    </xf>
    <xf numFmtId="166" fontId="13" fillId="2" borderId="0" xfId="9" applyNumberFormat="1" applyFont="1" applyFill="1" applyProtection="1"/>
    <xf numFmtId="166" fontId="14" fillId="2" borderId="0" xfId="9" applyNumberFormat="1" applyFont="1" applyFill="1" applyProtection="1"/>
    <xf numFmtId="166" fontId="14" fillId="2" borderId="0" xfId="9" applyNumberFormat="1" applyFont="1" applyFill="1" applyAlignment="1" applyProtection="1">
      <alignment horizontal="left"/>
    </xf>
    <xf numFmtId="41" fontId="13" fillId="2" borderId="0" xfId="1" applyNumberFormat="1" applyFont="1" applyFill="1" applyProtection="1"/>
    <xf numFmtId="41" fontId="14" fillId="2" borderId="0" xfId="1" applyNumberFormat="1" applyFont="1" applyFill="1" applyProtection="1"/>
    <xf numFmtId="41" fontId="13" fillId="2" borderId="0" xfId="1" applyNumberFormat="1" applyFont="1" applyFill="1" applyBorder="1" applyProtection="1"/>
    <xf numFmtId="41" fontId="14" fillId="2" borderId="0" xfId="1" applyNumberFormat="1" applyFont="1" applyFill="1" applyBorder="1" applyProtection="1"/>
    <xf numFmtId="41" fontId="13" fillId="2" borderId="4" xfId="1" applyNumberFormat="1" applyFont="1" applyFill="1" applyBorder="1" applyProtection="1"/>
    <xf numFmtId="41" fontId="14" fillId="2" borderId="4" xfId="1" applyNumberFormat="1" applyFont="1" applyFill="1" applyBorder="1" applyProtection="1"/>
    <xf numFmtId="166" fontId="14" fillId="2" borderId="0" xfId="9" applyNumberFormat="1" applyFont="1" applyFill="1" applyAlignment="1" applyProtection="1">
      <alignment horizontal="left" indent="1"/>
    </xf>
    <xf numFmtId="5" fontId="14" fillId="2" borderId="0" xfId="9" applyNumberFormat="1" applyFont="1" applyFill="1" applyProtection="1"/>
    <xf numFmtId="164" fontId="14" fillId="2" borderId="0" xfId="14" applyFont="1" applyFill="1"/>
    <xf numFmtId="164" fontId="14" fillId="2" borderId="0" xfId="9" applyFont="1" applyFill="1"/>
    <xf numFmtId="166" fontId="17" fillId="2" borderId="0" xfId="9" applyNumberFormat="1" applyFont="1" applyFill="1" applyProtection="1"/>
    <xf numFmtId="37" fontId="14" fillId="2" borderId="0" xfId="9" applyNumberFormat="1" applyFont="1" applyFill="1" applyProtection="1"/>
    <xf numFmtId="42" fontId="14" fillId="2" borderId="0" xfId="3" applyNumberFormat="1" applyFont="1" applyFill="1" applyProtection="1"/>
    <xf numFmtId="166" fontId="14" fillId="2" borderId="0" xfId="11" applyNumberFormat="1" applyFont="1" applyFill="1" applyAlignment="1" applyProtection="1">
      <alignment horizontal="left" indent="1"/>
    </xf>
    <xf numFmtId="41" fontId="13" fillId="3" borderId="0" xfId="1" applyNumberFormat="1" applyFont="1" applyFill="1" applyProtection="1"/>
    <xf numFmtId="166" fontId="14" fillId="2" borderId="0" xfId="9" applyNumberFormat="1" applyFont="1" applyFill="1" applyAlignment="1" applyProtection="1">
      <alignment wrapText="1"/>
    </xf>
    <xf numFmtId="41" fontId="13" fillId="2" borderId="4" xfId="1" applyNumberFormat="1" applyFont="1" applyFill="1" applyBorder="1"/>
    <xf numFmtId="41" fontId="14" fillId="2" borderId="0" xfId="1" applyNumberFormat="1" applyFont="1" applyFill="1"/>
    <xf numFmtId="41" fontId="13" fillId="2" borderId="0" xfId="1" applyNumberFormat="1" applyFont="1" applyFill="1"/>
    <xf numFmtId="0" fontId="14" fillId="2" borderId="0" xfId="19" applyFont="1" applyFill="1" applyAlignment="1">
      <alignment horizontal="left"/>
    </xf>
    <xf numFmtId="41" fontId="13" fillId="0" borderId="8" xfId="1" applyNumberFormat="1" applyFont="1" applyFill="1" applyBorder="1" applyProtection="1"/>
    <xf numFmtId="41" fontId="14" fillId="3" borderId="8" xfId="1" applyNumberFormat="1" applyFont="1" applyFill="1" applyBorder="1" applyProtection="1"/>
    <xf numFmtId="42" fontId="13" fillId="2" borderId="5" xfId="3" applyNumberFormat="1" applyFont="1" applyFill="1" applyBorder="1" applyProtection="1"/>
    <xf numFmtId="164" fontId="13" fillId="2" borderId="0" xfId="14" applyFont="1" applyFill="1"/>
    <xf numFmtId="176" fontId="14" fillId="3" borderId="0" xfId="0" applyNumberFormat="1" applyFont="1" applyFill="1" applyProtection="1"/>
    <xf numFmtId="170" fontId="8" fillId="3" borderId="0" xfId="1" applyNumberFormat="1" applyFont="1" applyFill="1" applyProtection="1"/>
    <xf numFmtId="168" fontId="8" fillId="3" borderId="0" xfId="3" applyNumberFormat="1" applyFont="1" applyFill="1" applyBorder="1" applyProtection="1"/>
    <xf numFmtId="167" fontId="8" fillId="3" borderId="0" xfId="0" applyNumberFormat="1" applyFont="1" applyFill="1" applyAlignment="1" applyProtection="1">
      <alignment horizontal="right"/>
    </xf>
    <xf numFmtId="168" fontId="18" fillId="3" borderId="0" xfId="3" applyNumberFormat="1" applyFont="1" applyFill="1" applyBorder="1" applyProtection="1"/>
    <xf numFmtId="170" fontId="18" fillId="3" borderId="0" xfId="1" applyNumberFormat="1" applyFont="1" applyFill="1" applyBorder="1" applyProtection="1"/>
    <xf numFmtId="170" fontId="8" fillId="3" borderId="0" xfId="1" applyNumberFormat="1" applyFont="1" applyFill="1" applyBorder="1" applyProtection="1"/>
    <xf numFmtId="170" fontId="18" fillId="3" borderId="0" xfId="1" applyNumberFormat="1" applyFont="1" applyFill="1" applyProtection="1"/>
    <xf numFmtId="168" fontId="18" fillId="3" borderId="7" xfId="3" applyNumberFormat="1" applyFont="1" applyFill="1" applyBorder="1" applyProtection="1"/>
    <xf numFmtId="41" fontId="18" fillId="3" borderId="0" xfId="1" applyNumberFormat="1" applyFont="1" applyFill="1" applyAlignment="1">
      <alignment horizontal="right"/>
    </xf>
    <xf numFmtId="41" fontId="8" fillId="3" borderId="0" xfId="1" applyNumberFormat="1" applyFont="1" applyFill="1"/>
    <xf numFmtId="164" fontId="8" fillId="3" borderId="0" xfId="20" applyFont="1" applyFill="1" applyBorder="1"/>
    <xf numFmtId="164" fontId="8" fillId="3" borderId="0" xfId="20" applyFont="1" applyFill="1"/>
    <xf numFmtId="167" fontId="8" fillId="3" borderId="0" xfId="0" applyNumberFormat="1" applyFont="1" applyFill="1" applyAlignment="1" applyProtection="1">
      <alignment horizontal="left"/>
    </xf>
    <xf numFmtId="168" fontId="8" fillId="3" borderId="7" xfId="3" applyNumberFormat="1" applyFont="1" applyFill="1" applyBorder="1" applyProtection="1"/>
    <xf numFmtId="166" fontId="6" fillId="3" borderId="0" xfId="0" applyNumberFormat="1" applyFont="1" applyFill="1" applyAlignment="1" applyProtection="1">
      <alignment horizontal="left"/>
    </xf>
    <xf numFmtId="168" fontId="4" fillId="3" borderId="0" xfId="3" applyNumberFormat="1" applyFont="1" applyFill="1" applyBorder="1" applyProtection="1"/>
    <xf numFmtId="41" fontId="6" fillId="3" borderId="0" xfId="0" applyNumberFormat="1" applyFont="1" applyFill="1" applyProtection="1"/>
    <xf numFmtId="5" fontId="4" fillId="3" borderId="0" xfId="0" applyNumberFormat="1" applyFont="1" applyFill="1" applyBorder="1" applyProtection="1"/>
    <xf numFmtId="41" fontId="4" fillId="3" borderId="0" xfId="1" applyNumberFormat="1" applyFont="1" applyFill="1" applyBorder="1" applyProtection="1"/>
    <xf numFmtId="5" fontId="4" fillId="3" borderId="0" xfId="0" applyNumberFormat="1" applyFont="1" applyFill="1" applyProtection="1"/>
    <xf numFmtId="41" fontId="4" fillId="3" borderId="0" xfId="1" applyNumberFormat="1" applyFont="1" applyFill="1" applyProtection="1"/>
    <xf numFmtId="170" fontId="4" fillId="3" borderId="0" xfId="1" applyNumberFormat="1" applyFont="1" applyFill="1" applyProtection="1"/>
    <xf numFmtId="170" fontId="4" fillId="3" borderId="0" xfId="1" applyNumberFormat="1" applyFont="1" applyFill="1" applyAlignment="1" applyProtection="1">
      <alignment horizontal="left"/>
    </xf>
    <xf numFmtId="170" fontId="4" fillId="3" borderId="0" xfId="1" applyNumberFormat="1" applyFont="1" applyFill="1" applyAlignment="1" applyProtection="1">
      <alignment horizontal="right"/>
    </xf>
    <xf numFmtId="5" fontId="4" fillId="3" borderId="0" xfId="0" applyNumberFormat="1" applyFont="1" applyFill="1" applyAlignment="1" applyProtection="1">
      <alignment horizontal="left"/>
    </xf>
    <xf numFmtId="41" fontId="6" fillId="3" borderId="0" xfId="0" applyNumberFormat="1" applyFont="1" applyFill="1" applyAlignment="1" applyProtection="1">
      <alignment horizontal="left"/>
    </xf>
    <xf numFmtId="167" fontId="4" fillId="3" borderId="0" xfId="0" applyNumberFormat="1" applyFont="1" applyFill="1" applyAlignment="1" applyProtection="1">
      <alignment horizontal="right"/>
    </xf>
    <xf numFmtId="167" fontId="4" fillId="3" borderId="0" xfId="0" applyNumberFormat="1" applyFont="1" applyFill="1" applyAlignment="1" applyProtection="1">
      <alignment horizontal="left"/>
    </xf>
    <xf numFmtId="164" fontId="4" fillId="3" borderId="0" xfId="0" applyFont="1" applyFill="1"/>
    <xf numFmtId="164" fontId="4" fillId="3" borderId="0" xfId="0" applyFont="1" applyFill="1" applyAlignment="1">
      <alignment horizontal="left"/>
    </xf>
    <xf numFmtId="172" fontId="4" fillId="3" borderId="0" xfId="3" applyNumberFormat="1" applyFont="1" applyFill="1" applyProtection="1"/>
    <xf numFmtId="37" fontId="4" fillId="3" borderId="0" xfId="12" applyNumberFormat="1" applyFont="1" applyFill="1" applyBorder="1"/>
    <xf numFmtId="170" fontId="4" fillId="3" borderId="4" xfId="1" applyNumberFormat="1" applyFont="1" applyFill="1" applyBorder="1" applyAlignment="1">
      <alignment horizontal="right" vertical="top"/>
    </xf>
    <xf numFmtId="41" fontId="14" fillId="0" borderId="0" xfId="1" applyNumberFormat="1" applyFont="1" applyFill="1" applyProtection="1"/>
    <xf numFmtId="41" fontId="14" fillId="0" borderId="4" xfId="1" applyNumberFormat="1" applyFont="1" applyFill="1" applyBorder="1" applyProtection="1"/>
    <xf numFmtId="41" fontId="14" fillId="0" borderId="4" xfId="1" applyNumberFormat="1" applyFont="1" applyFill="1" applyBorder="1"/>
    <xf numFmtId="41" fontId="8" fillId="3" borderId="0" xfId="1" applyNumberFormat="1" applyFont="1" applyFill="1" applyAlignment="1">
      <alignment horizontal="right"/>
    </xf>
    <xf numFmtId="170" fontId="4" fillId="3" borderId="0" xfId="1" applyNumberFormat="1" applyFont="1" applyFill="1" applyBorder="1" applyProtection="1"/>
    <xf numFmtId="41" fontId="4" fillId="3" borderId="0" xfId="0" applyNumberFormat="1" applyFont="1" applyFill="1" applyBorder="1" applyProtection="1"/>
    <xf numFmtId="169" fontId="4" fillId="3" borderId="0" xfId="1" applyNumberFormat="1" applyFont="1" applyFill="1" applyBorder="1" applyAlignment="1">
      <alignment horizontal="right"/>
    </xf>
    <xf numFmtId="169" fontId="8" fillId="3" borderId="0" xfId="1" applyNumberFormat="1" applyFont="1" applyFill="1" applyBorder="1" applyAlignment="1">
      <alignment horizontal="right"/>
    </xf>
    <xf numFmtId="170" fontId="6" fillId="3" borderId="0" xfId="1" applyNumberFormat="1" applyFont="1" applyFill="1" applyBorder="1" applyProtection="1"/>
    <xf numFmtId="172" fontId="6" fillId="3" borderId="0" xfId="3" applyNumberFormat="1" applyFont="1" applyFill="1" applyProtection="1"/>
    <xf numFmtId="172" fontId="6" fillId="3" borderId="0" xfId="3" applyNumberFormat="1" applyFont="1" applyFill="1" applyBorder="1" applyProtection="1"/>
    <xf numFmtId="172" fontId="4" fillId="3" borderId="0" xfId="3" applyNumberFormat="1" applyFont="1" applyFill="1" applyBorder="1" applyProtection="1"/>
    <xf numFmtId="168" fontId="13" fillId="3" borderId="0" xfId="3" applyNumberFormat="1" applyFont="1" applyFill="1" applyBorder="1" applyProtection="1"/>
    <xf numFmtId="164" fontId="14" fillId="3" borderId="0" xfId="17" applyFont="1" applyFill="1"/>
    <xf numFmtId="166" fontId="13" fillId="3" borderId="0" xfId="9" applyNumberFormat="1" applyFont="1" applyFill="1" applyAlignment="1" applyProtection="1">
      <alignment horizontal="left"/>
    </xf>
    <xf numFmtId="0" fontId="14" fillId="3" borderId="0" xfId="19" applyFont="1" applyFill="1" applyAlignment="1">
      <alignment horizontal="centerContinuous"/>
    </xf>
    <xf numFmtId="0" fontId="13" fillId="3" borderId="0" xfId="19" applyFont="1" applyFill="1" applyAlignment="1">
      <alignment horizontal="centerContinuous"/>
    </xf>
    <xf numFmtId="0" fontId="14" fillId="3" borderId="0" xfId="19" applyFont="1" applyFill="1"/>
    <xf numFmtId="175" fontId="13" fillId="3" borderId="0" xfId="19" applyNumberFormat="1" applyFont="1" applyFill="1" applyBorder="1" applyAlignment="1">
      <alignment horizontal="centerContinuous"/>
    </xf>
    <xf numFmtId="0" fontId="13" fillId="3" borderId="0" xfId="19" applyFont="1" applyFill="1" applyBorder="1" applyAlignment="1" applyProtection="1">
      <alignment horizontal="centerContinuous"/>
      <protection locked="0"/>
    </xf>
    <xf numFmtId="0" fontId="13" fillId="3" borderId="0" xfId="19" applyFont="1" applyFill="1" applyBorder="1" applyAlignment="1">
      <alignment horizontal="centerContinuous"/>
    </xf>
    <xf numFmtId="0" fontId="13" fillId="3" borderId="0" xfId="19" applyFont="1" applyFill="1"/>
    <xf numFmtId="0" fontId="13" fillId="3" borderId="0" xfId="19" applyFont="1" applyFill="1" applyBorder="1" applyAlignment="1">
      <alignment horizontal="center"/>
    </xf>
    <xf numFmtId="0" fontId="13" fillId="3" borderId="0" xfId="19" applyFont="1" applyFill="1" applyBorder="1"/>
    <xf numFmtId="0" fontId="13" fillId="3" borderId="0" xfId="19" applyFont="1" applyFill="1" applyAlignment="1">
      <alignment horizontal="center"/>
    </xf>
    <xf numFmtId="0" fontId="13" fillId="3" borderId="2" xfId="19" applyFont="1" applyFill="1" applyBorder="1" applyAlignment="1">
      <alignment horizontal="center"/>
    </xf>
    <xf numFmtId="0" fontId="13" fillId="3" borderId="2" xfId="19" applyFont="1" applyFill="1" applyBorder="1"/>
    <xf numFmtId="0" fontId="13" fillId="3" borderId="3" xfId="19" applyFont="1" applyFill="1" applyBorder="1"/>
    <xf numFmtId="168" fontId="13" fillId="3" borderId="0" xfId="3" applyNumberFormat="1" applyFont="1" applyFill="1" applyAlignment="1" applyProtection="1">
      <protection locked="0"/>
    </xf>
    <xf numFmtId="41" fontId="13" fillId="3" borderId="0" xfId="19" applyNumberFormat="1" applyFont="1" applyFill="1" applyProtection="1"/>
    <xf numFmtId="41" fontId="13" fillId="3" borderId="0" xfId="19" applyNumberFormat="1" applyFont="1" applyFill="1" applyProtection="1">
      <protection locked="0"/>
    </xf>
    <xf numFmtId="170" fontId="13" fillId="3" borderId="0" xfId="1" applyNumberFormat="1" applyFont="1" applyFill="1"/>
    <xf numFmtId="0" fontId="14" fillId="3" borderId="0" xfId="19" applyFont="1" applyFill="1" applyAlignment="1">
      <alignment horizontal="left"/>
    </xf>
    <xf numFmtId="41" fontId="13" fillId="3" borderId="0" xfId="19" applyNumberFormat="1" applyFont="1" applyFill="1" applyBorder="1" applyProtection="1"/>
    <xf numFmtId="170" fontId="13" fillId="3" borderId="0" xfId="1" applyNumberFormat="1" applyFont="1" applyFill="1" applyBorder="1" applyProtection="1"/>
    <xf numFmtId="0" fontId="13" fillId="3" borderId="0" xfId="19" applyFont="1" applyFill="1" applyAlignment="1">
      <alignment horizontal="left"/>
    </xf>
    <xf numFmtId="0" fontId="13" fillId="3" borderId="4" xfId="19" applyFont="1" applyFill="1" applyBorder="1"/>
    <xf numFmtId="41" fontId="13" fillId="3" borderId="4" xfId="19" applyNumberFormat="1" applyFont="1" applyFill="1" applyBorder="1" applyProtection="1"/>
    <xf numFmtId="0" fontId="13" fillId="3" borderId="0" xfId="19" applyFont="1" applyFill="1" applyAlignment="1" applyProtection="1">
      <alignment horizontal="left"/>
      <protection locked="0"/>
    </xf>
    <xf numFmtId="5" fontId="13" fillId="3" borderId="5" xfId="19" applyNumberFormat="1" applyFont="1" applyFill="1" applyBorder="1" applyProtection="1"/>
    <xf numFmtId="5" fontId="13" fillId="3" borderId="0" xfId="19" applyNumberFormat="1" applyFont="1" applyFill="1" applyProtection="1"/>
    <xf numFmtId="174" fontId="13" fillId="3" borderId="5" xfId="19" applyNumberFormat="1" applyFont="1" applyFill="1" applyBorder="1" applyProtection="1"/>
    <xf numFmtId="174" fontId="13" fillId="3" borderId="0" xfId="19" applyNumberFormat="1" applyFont="1" applyFill="1" applyBorder="1" applyProtection="1"/>
    <xf numFmtId="164" fontId="8" fillId="3" borderId="0" xfId="21" applyFont="1" applyFill="1" applyAlignment="1">
      <alignment vertical="top"/>
    </xf>
    <xf numFmtId="164" fontId="8" fillId="3" borderId="0" xfId="0" applyFont="1" applyFill="1"/>
    <xf numFmtId="0" fontId="8" fillId="3" borderId="0" xfId="19" applyFont="1" applyFill="1"/>
    <xf numFmtId="41" fontId="14" fillId="3" borderId="0" xfId="19" applyNumberFormat="1" applyFont="1" applyFill="1"/>
    <xf numFmtId="166" fontId="18" fillId="3" borderId="0" xfId="20" applyNumberFormat="1" applyFont="1" applyFill="1" applyAlignment="1" applyProtection="1">
      <alignment horizontal="left"/>
    </xf>
    <xf numFmtId="166" fontId="8" fillId="3" borderId="0" xfId="20" applyNumberFormat="1" applyFont="1" applyFill="1" applyProtection="1"/>
    <xf numFmtId="166" fontId="8" fillId="3" borderId="0" xfId="20" applyNumberFormat="1" applyFont="1" applyFill="1" applyBorder="1" applyProtection="1"/>
    <xf numFmtId="166" fontId="18" fillId="3" borderId="0" xfId="20" applyNumberFormat="1" applyFont="1" applyFill="1" applyProtection="1"/>
    <xf numFmtId="166" fontId="18" fillId="3" borderId="0" xfId="9" applyNumberFormat="1" applyFont="1" applyFill="1" applyAlignment="1" applyProtection="1">
      <alignment horizontal="left"/>
    </xf>
    <xf numFmtId="164" fontId="8" fillId="3" borderId="0" xfId="0" applyFont="1" applyFill="1" applyAlignment="1">
      <alignment horizontal="centerContinuous"/>
    </xf>
    <xf numFmtId="164" fontId="18" fillId="3" borderId="0" xfId="0" applyFont="1" applyFill="1" applyAlignment="1">
      <alignment horizontal="centerContinuous"/>
    </xf>
    <xf numFmtId="164" fontId="18" fillId="3" borderId="0" xfId="0" applyFont="1" applyFill="1" applyBorder="1" applyAlignment="1">
      <alignment horizontal="centerContinuous"/>
    </xf>
    <xf numFmtId="166" fontId="18" fillId="3" borderId="0" xfId="0" applyNumberFormat="1" applyFont="1" applyFill="1" applyAlignment="1" applyProtection="1">
      <alignment horizontal="left"/>
    </xf>
    <xf numFmtId="164" fontId="8" fillId="3" borderId="0" xfId="15" applyFont="1" applyFill="1"/>
    <xf numFmtId="164" fontId="18" fillId="3" borderId="0" xfId="13" quotePrefix="1" applyFont="1" applyFill="1" applyBorder="1" applyAlignment="1">
      <alignment horizontal="center"/>
    </xf>
    <xf numFmtId="164" fontId="8" fillId="3" borderId="0" xfId="15" applyFont="1" applyFill="1" applyBorder="1" applyAlignment="1">
      <alignment horizontal="centerContinuous"/>
    </xf>
    <xf numFmtId="164" fontId="8" fillId="3" borderId="0" xfId="13" quotePrefix="1" applyFont="1" applyFill="1" applyBorder="1" applyAlignment="1">
      <alignment horizontal="center"/>
    </xf>
    <xf numFmtId="164" fontId="8" fillId="3" borderId="0" xfId="0" applyFont="1" applyFill="1" applyBorder="1"/>
    <xf numFmtId="164" fontId="18" fillId="3" borderId="2" xfId="13" quotePrefix="1" applyFont="1" applyFill="1" applyBorder="1" applyAlignment="1">
      <alignment horizontal="center" wrapText="1"/>
    </xf>
    <xf numFmtId="164" fontId="8" fillId="3" borderId="0" xfId="0" applyFont="1" applyFill="1" applyBorder="1" applyAlignment="1">
      <alignment horizontal="center"/>
    </xf>
    <xf numFmtId="164" fontId="18" fillId="3" borderId="0" xfId="13" quotePrefix="1" applyFont="1" applyFill="1" applyBorder="1" applyAlignment="1">
      <alignment horizontal="center" wrapText="1"/>
    </xf>
    <xf numFmtId="164" fontId="8" fillId="3" borderId="0" xfId="0" applyFont="1" applyFill="1" applyAlignment="1">
      <alignment horizontal="left"/>
    </xf>
    <xf numFmtId="170" fontId="18" fillId="3" borderId="0" xfId="1" applyNumberFormat="1" applyFont="1" applyFill="1" applyAlignment="1">
      <alignment horizontal="left"/>
    </xf>
    <xf numFmtId="170" fontId="18" fillId="3" borderId="0" xfId="1" applyNumberFormat="1" applyFont="1" applyFill="1" applyBorder="1" applyAlignment="1">
      <alignment horizontal="left"/>
    </xf>
    <xf numFmtId="164" fontId="8" fillId="3" borderId="0" xfId="0" applyFont="1" applyFill="1" applyBorder="1" applyAlignment="1">
      <alignment horizontal="left"/>
    </xf>
    <xf numFmtId="170" fontId="19" fillId="3" borderId="0" xfId="1" quotePrefix="1" applyNumberFormat="1" applyFont="1" applyFill="1" applyBorder="1" applyAlignment="1"/>
    <xf numFmtId="164" fontId="18" fillId="3" borderId="0" xfId="0" applyFont="1" applyFill="1" applyAlignment="1">
      <alignment horizontal="left"/>
    </xf>
    <xf numFmtId="164" fontId="18" fillId="3" borderId="0" xfId="0" applyFont="1" applyFill="1" applyBorder="1" applyAlignment="1">
      <alignment horizontal="left"/>
    </xf>
    <xf numFmtId="164" fontId="8" fillId="3" borderId="0" xfId="13" applyFont="1" applyFill="1"/>
    <xf numFmtId="164" fontId="8" fillId="3" borderId="0" xfId="13" applyFont="1" applyFill="1" applyBorder="1"/>
    <xf numFmtId="164" fontId="8" fillId="3" borderId="0" xfId="12" applyFont="1" applyFill="1"/>
    <xf numFmtId="166" fontId="20" fillId="3" borderId="0" xfId="20" applyNumberFormat="1" applyFont="1" applyFill="1" applyBorder="1" applyAlignment="1" applyProtection="1">
      <alignment horizontal="center" vertical="center"/>
    </xf>
    <xf numFmtId="166" fontId="20" fillId="3" borderId="0" xfId="20" applyNumberFormat="1" applyFont="1" applyFill="1" applyProtection="1"/>
    <xf numFmtId="49" fontId="18" fillId="3" borderId="0" xfId="20" applyNumberFormat="1" applyFont="1" applyFill="1" applyBorder="1" applyAlignment="1" applyProtection="1">
      <alignment horizontal="center"/>
    </xf>
    <xf numFmtId="166" fontId="20" fillId="3" borderId="0" xfId="20" quotePrefix="1" applyNumberFormat="1" applyFont="1" applyFill="1" applyBorder="1" applyAlignment="1" applyProtection="1">
      <alignment horizontal="right" vertical="center"/>
    </xf>
    <xf numFmtId="166" fontId="8" fillId="3" borderId="0" xfId="20" applyNumberFormat="1" applyFont="1" applyFill="1" applyBorder="1" applyAlignment="1" applyProtection="1"/>
    <xf numFmtId="41" fontId="8" fillId="3" borderId="0" xfId="1" applyNumberFormat="1" applyFont="1" applyFill="1" applyBorder="1"/>
    <xf numFmtId="41" fontId="18" fillId="3" borderId="0" xfId="1" applyNumberFormat="1" applyFont="1" applyFill="1" applyBorder="1" applyAlignment="1"/>
    <xf numFmtId="168" fontId="13" fillId="2" borderId="0" xfId="9" applyNumberFormat="1" applyFont="1" applyFill="1" applyProtection="1"/>
    <xf numFmtId="168" fontId="14" fillId="2" borderId="0" xfId="9" applyNumberFormat="1" applyFont="1" applyFill="1" applyProtection="1"/>
    <xf numFmtId="42" fontId="14" fillId="2" borderId="5" xfId="3" applyNumberFormat="1" applyFont="1" applyFill="1" applyBorder="1" applyProtection="1"/>
    <xf numFmtId="41" fontId="14" fillId="3" borderId="0" xfId="19" applyNumberFormat="1" applyFont="1" applyFill="1" applyProtection="1">
      <protection locked="0"/>
    </xf>
    <xf numFmtId="37" fontId="14" fillId="3" borderId="0" xfId="19" applyNumberFormat="1" applyFont="1" applyFill="1" applyProtection="1">
      <protection locked="0"/>
    </xf>
    <xf numFmtId="41" fontId="14" fillId="3" borderId="0" xfId="19" applyNumberFormat="1" applyFont="1" applyFill="1" applyProtection="1"/>
    <xf numFmtId="0" fontId="14" fillId="3" borderId="0" xfId="19" applyFont="1" applyFill="1" applyProtection="1">
      <protection locked="0"/>
    </xf>
    <xf numFmtId="41" fontId="14" fillId="3" borderId="0" xfId="19" applyNumberFormat="1" applyFont="1" applyFill="1" applyBorder="1" applyProtection="1"/>
    <xf numFmtId="37" fontId="14" fillId="3" borderId="0" xfId="19" applyNumberFormat="1" applyFont="1" applyFill="1" applyBorder="1" applyProtection="1"/>
    <xf numFmtId="170" fontId="14" fillId="3" borderId="0" xfId="1" applyNumberFormat="1" applyFont="1" applyFill="1" applyBorder="1" applyProtection="1"/>
    <xf numFmtId="0" fontId="14" fillId="3" borderId="0" xfId="19" applyFont="1" applyFill="1" applyBorder="1"/>
    <xf numFmtId="170" fontId="14" fillId="3" borderId="0" xfId="1" applyNumberFormat="1" applyFont="1" applyFill="1"/>
    <xf numFmtId="41" fontId="14" fillId="3" borderId="0" xfId="19" applyNumberFormat="1" applyFont="1" applyFill="1" applyBorder="1" applyProtection="1">
      <protection locked="0"/>
    </xf>
    <xf numFmtId="41" fontId="13" fillId="3" borderId="0" xfId="9" applyNumberFormat="1" applyFont="1" applyFill="1" applyBorder="1" applyAlignment="1" applyProtection="1">
      <alignment horizontal="center"/>
    </xf>
    <xf numFmtId="166" fontId="13" fillId="3" borderId="0" xfId="9" applyNumberFormat="1" applyFont="1" applyFill="1" applyProtection="1"/>
    <xf numFmtId="166" fontId="14" fillId="3" borderId="0" xfId="9" applyNumberFormat="1" applyFont="1" applyFill="1" applyProtection="1"/>
    <xf numFmtId="166" fontId="14" fillId="3" borderId="0" xfId="9" applyNumberFormat="1" applyFont="1" applyFill="1" applyAlignment="1" applyProtection="1">
      <alignment horizontal="center"/>
    </xf>
    <xf numFmtId="166" fontId="13" fillId="3" borderId="0" xfId="9" applyNumberFormat="1" applyFont="1" applyFill="1" applyBorder="1" applyProtection="1"/>
    <xf numFmtId="16" fontId="14" fillId="3" borderId="0" xfId="10" quotePrefix="1" applyNumberFormat="1" applyFont="1" applyFill="1" applyBorder="1" applyAlignment="1" applyProtection="1">
      <alignment horizontal="center" vertical="top"/>
      <protection locked="0"/>
    </xf>
    <xf numFmtId="166" fontId="13" fillId="3" borderId="4" xfId="9" quotePrefix="1" applyNumberFormat="1" applyFont="1" applyFill="1" applyBorder="1" applyAlignment="1" applyProtection="1">
      <alignment horizontal="center" vertical="center" wrapText="1"/>
    </xf>
    <xf numFmtId="171" fontId="14" fillId="3" borderId="0" xfId="9" applyNumberFormat="1" applyFont="1" applyFill="1" applyBorder="1" applyProtection="1"/>
    <xf numFmtId="166" fontId="14" fillId="3" borderId="0" xfId="9" applyNumberFormat="1" applyFont="1" applyFill="1" applyAlignment="1" applyProtection="1">
      <alignment horizontal="left"/>
    </xf>
    <xf numFmtId="168" fontId="13" fillId="3" borderId="0" xfId="3" applyNumberFormat="1" applyFont="1" applyFill="1" applyProtection="1"/>
    <xf numFmtId="168" fontId="14" fillId="3" borderId="0" xfId="3" applyNumberFormat="1" applyFont="1" applyFill="1" applyProtection="1"/>
    <xf numFmtId="41" fontId="14" fillId="3" borderId="4" xfId="1" applyNumberFormat="1" applyFont="1" applyFill="1" applyBorder="1" applyProtection="1"/>
    <xf numFmtId="166" fontId="14" fillId="3" borderId="0" xfId="9" applyNumberFormat="1" applyFont="1" applyFill="1" applyAlignment="1" applyProtection="1">
      <alignment horizontal="left" indent="1"/>
    </xf>
    <xf numFmtId="170" fontId="13" fillId="3" borderId="0" xfId="1" applyNumberFormat="1" applyFont="1" applyFill="1" applyProtection="1"/>
    <xf numFmtId="170" fontId="14" fillId="3" borderId="0" xfId="1" applyNumberFormat="1" applyFont="1" applyFill="1" applyProtection="1"/>
    <xf numFmtId="171" fontId="14" fillId="3" borderId="0" xfId="9" applyNumberFormat="1" applyFont="1" applyFill="1" applyProtection="1"/>
    <xf numFmtId="41" fontId="14" fillId="3" borderId="0" xfId="1" applyNumberFormat="1" applyFont="1" applyFill="1" applyBorder="1" applyProtection="1"/>
    <xf numFmtId="41" fontId="13" fillId="3" borderId="0" xfId="9" applyNumberFormat="1" applyFont="1" applyFill="1" applyBorder="1" applyAlignment="1">
      <alignment horizontal="center"/>
    </xf>
    <xf numFmtId="42" fontId="13" fillId="3" borderId="0" xfId="3" applyNumberFormat="1" applyFont="1" applyFill="1" applyBorder="1" applyAlignment="1" applyProtection="1">
      <alignment horizontal="center"/>
    </xf>
    <xf numFmtId="168" fontId="13" fillId="3" borderId="5" xfId="3" applyNumberFormat="1" applyFont="1" applyFill="1" applyBorder="1" applyProtection="1"/>
    <xf numFmtId="168" fontId="14" fillId="3" borderId="5" xfId="3" applyNumberFormat="1" applyFont="1" applyFill="1" applyBorder="1" applyProtection="1"/>
    <xf numFmtId="5" fontId="14" fillId="3" borderId="0" xfId="9" applyNumberFormat="1" applyFont="1" applyFill="1" applyProtection="1"/>
    <xf numFmtId="41" fontId="14" fillId="3" borderId="0" xfId="9" applyNumberFormat="1" applyFont="1" applyFill="1" applyBorder="1" applyAlignment="1">
      <alignment horizontal="center"/>
    </xf>
    <xf numFmtId="171" fontId="14" fillId="3" borderId="0" xfId="9" applyNumberFormat="1" applyFont="1" applyFill="1"/>
    <xf numFmtId="170" fontId="13" fillId="3" borderId="4" xfId="1" applyNumberFormat="1" applyFont="1" applyFill="1" applyBorder="1" applyProtection="1"/>
    <xf numFmtId="170" fontId="14" fillId="3" borderId="4" xfId="1" applyNumberFormat="1" applyFont="1" applyFill="1" applyBorder="1" applyProtection="1"/>
    <xf numFmtId="166" fontId="13" fillId="3" borderId="0" xfId="9" quotePrefix="1" applyNumberFormat="1" applyFont="1" applyFill="1" applyAlignment="1" applyProtection="1">
      <alignment horizontal="left"/>
    </xf>
    <xf numFmtId="164" fontId="6" fillId="3" borderId="0" xfId="18" applyFont="1" applyFill="1"/>
    <xf numFmtId="164" fontId="4" fillId="3" borderId="0" xfId="18" applyFont="1" applyFill="1"/>
    <xf numFmtId="166" fontId="4" fillId="3" borderId="0" xfId="0" applyNumberFormat="1" applyFont="1" applyFill="1" applyProtection="1"/>
    <xf numFmtId="166" fontId="4" fillId="3" borderId="0" xfId="0" applyNumberFormat="1" applyFont="1" applyFill="1" applyAlignment="1" applyProtection="1">
      <alignment horizontal="left"/>
    </xf>
    <xf numFmtId="166" fontId="4" fillId="3" borderId="0" xfId="0" applyNumberFormat="1" applyFont="1" applyFill="1" applyBorder="1" applyProtection="1"/>
    <xf numFmtId="164" fontId="4" fillId="3" borderId="0" xfId="0" applyFont="1" applyFill="1" applyBorder="1"/>
    <xf numFmtId="164" fontId="6" fillId="3" borderId="0" xfId="0" applyFont="1" applyFill="1" applyAlignment="1"/>
    <xf numFmtId="0" fontId="6" fillId="3" borderId="0" xfId="10" applyFont="1" applyFill="1" applyBorder="1" applyAlignment="1" applyProtection="1">
      <alignment vertical="top"/>
      <protection locked="0"/>
    </xf>
    <xf numFmtId="164" fontId="6" fillId="3" borderId="0" xfId="0" applyFont="1" applyFill="1"/>
    <xf numFmtId="166" fontId="4" fillId="3" borderId="0" xfId="21" applyNumberFormat="1" applyFont="1" applyFill="1" applyProtection="1"/>
    <xf numFmtId="164" fontId="18" fillId="3" borderId="0" xfId="12" applyFont="1" applyFill="1"/>
    <xf numFmtId="164" fontId="6" fillId="3" borderId="0" xfId="0" applyFont="1" applyFill="1" applyBorder="1" applyAlignment="1">
      <alignment horizontal="left"/>
    </xf>
    <xf numFmtId="49" fontId="21" fillId="3" borderId="0" xfId="21" applyNumberFormat="1" applyFont="1" applyFill="1" applyAlignment="1" applyProtection="1">
      <alignment horizontal="center"/>
    </xf>
    <xf numFmtId="49" fontId="6" fillId="3" borderId="0" xfId="0" applyNumberFormat="1" applyFont="1" applyFill="1" applyAlignment="1" applyProtection="1">
      <alignment horizontal="center"/>
    </xf>
    <xf numFmtId="49" fontId="6" fillId="3" borderId="0" xfId="0" applyNumberFormat="1" applyFont="1" applyFill="1" applyBorder="1" applyAlignment="1" applyProtection="1"/>
    <xf numFmtId="164" fontId="6" fillId="3" borderId="0" xfId="0" applyFont="1" applyFill="1" applyAlignment="1">
      <alignment horizontal="left"/>
    </xf>
    <xf numFmtId="164" fontId="6" fillId="3" borderId="0" xfId="0" applyFont="1" applyFill="1" applyProtection="1">
      <protection locked="0"/>
    </xf>
    <xf numFmtId="164" fontId="4" fillId="3" borderId="0" xfId="0" applyFont="1" applyFill="1" applyProtection="1">
      <protection locked="0"/>
    </xf>
    <xf numFmtId="41" fontId="4" fillId="3" borderId="0" xfId="0" applyNumberFormat="1" applyFont="1" applyFill="1" applyProtection="1"/>
    <xf numFmtId="164" fontId="4" fillId="3" borderId="0" xfId="0" applyFont="1" applyFill="1" applyBorder="1" applyAlignment="1">
      <alignment horizontal="left"/>
    </xf>
    <xf numFmtId="41" fontId="6" fillId="3" borderId="0" xfId="0" applyNumberFormat="1" applyFont="1" applyFill="1" applyBorder="1" applyProtection="1"/>
    <xf numFmtId="0" fontId="4" fillId="3" borderId="0" xfId="1" applyNumberFormat="1" applyFont="1" applyFill="1" applyAlignment="1" applyProtection="1">
      <alignment horizontal="left"/>
    </xf>
    <xf numFmtId="164" fontId="4" fillId="3" borderId="0" xfId="12" applyFont="1" applyFill="1" applyBorder="1"/>
    <xf numFmtId="164" fontId="8" fillId="3" borderId="0" xfId="12" applyFont="1" applyFill="1" applyBorder="1"/>
    <xf numFmtId="41" fontId="6" fillId="3" borderId="0" xfId="0" applyNumberFormat="1" applyFont="1" applyFill="1" applyAlignment="1" applyProtection="1">
      <alignment horizontal="centerContinuous"/>
    </xf>
    <xf numFmtId="41" fontId="4" fillId="3" borderId="4" xfId="0" applyNumberFormat="1" applyFont="1" applyFill="1" applyBorder="1" applyProtection="1"/>
    <xf numFmtId="172" fontId="6" fillId="3" borderId="0" xfId="3" quotePrefix="1" applyNumberFormat="1" applyFont="1" applyFill="1" applyAlignment="1" applyProtection="1">
      <alignment horizontal="centerContinuous"/>
    </xf>
    <xf numFmtId="168" fontId="4" fillId="3" borderId="6" xfId="3" applyNumberFormat="1" applyFont="1" applyFill="1" applyBorder="1" applyAlignment="1" applyProtection="1">
      <alignment horizontal="right"/>
    </xf>
    <xf numFmtId="0" fontId="6" fillId="3" borderId="0" xfId="10" applyFont="1" applyFill="1" applyAlignment="1">
      <alignment horizontal="left"/>
    </xf>
    <xf numFmtId="170" fontId="4" fillId="3" borderId="0" xfId="1" applyNumberFormat="1" applyFont="1" applyFill="1" applyBorder="1" applyAlignment="1" applyProtection="1">
      <alignment horizontal="right"/>
    </xf>
    <xf numFmtId="170" fontId="4" fillId="3" borderId="4" xfId="1" applyNumberFormat="1" applyFont="1" applyFill="1" applyBorder="1" applyProtection="1"/>
    <xf numFmtId="168" fontId="4" fillId="3" borderId="5" xfId="3" applyNumberFormat="1" applyFont="1" applyFill="1" applyBorder="1" applyProtection="1"/>
    <xf numFmtId="167" fontId="6" fillId="3" borderId="0" xfId="0" applyNumberFormat="1" applyFont="1" applyFill="1" applyAlignment="1" applyProtection="1">
      <alignment horizontal="right"/>
    </xf>
    <xf numFmtId="169" fontId="4" fillId="3" borderId="0" xfId="1" applyNumberFormat="1" applyFont="1" applyFill="1" applyAlignment="1">
      <alignment horizontal="right"/>
    </xf>
    <xf numFmtId="37" fontId="6" fillId="3" borderId="0" xfId="0" applyNumberFormat="1" applyFont="1" applyFill="1" applyAlignment="1" applyProtection="1">
      <alignment horizontal="left"/>
    </xf>
    <xf numFmtId="37" fontId="18" fillId="3" borderId="0" xfId="0" applyNumberFormat="1" applyFont="1" applyFill="1" applyAlignment="1" applyProtection="1">
      <alignment horizontal="left" indent="1"/>
    </xf>
    <xf numFmtId="169" fontId="18" fillId="3" borderId="0" xfId="1" applyNumberFormat="1" applyFont="1" applyFill="1" applyAlignment="1">
      <alignment horizontal="right"/>
    </xf>
    <xf numFmtId="167" fontId="18" fillId="3" borderId="0" xfId="0" applyNumberFormat="1" applyFont="1" applyFill="1" applyAlignment="1" applyProtection="1">
      <alignment horizontal="right"/>
    </xf>
    <xf numFmtId="169" fontId="8" fillId="3" borderId="0" xfId="1" applyNumberFormat="1" applyFont="1" applyFill="1" applyAlignment="1">
      <alignment horizontal="right"/>
    </xf>
    <xf numFmtId="164" fontId="8" fillId="3" borderId="0" xfId="12" applyFont="1" applyFill="1" applyAlignment="1">
      <alignment horizontal="left"/>
    </xf>
    <xf numFmtId="165" fontId="8" fillId="3" borderId="0" xfId="22" applyNumberFormat="1" applyFont="1" applyFill="1" applyAlignment="1">
      <alignment horizontal="left"/>
    </xf>
    <xf numFmtId="164" fontId="8" fillId="3" borderId="0" xfId="12" applyFont="1" applyFill="1" applyBorder="1" applyAlignment="1">
      <alignment horizontal="left"/>
    </xf>
    <xf numFmtId="5" fontId="8" fillId="3" borderId="0" xfId="0" applyNumberFormat="1" applyFont="1" applyFill="1" applyBorder="1" applyProtection="1"/>
    <xf numFmtId="166" fontId="13" fillId="3" borderId="0" xfId="0" applyNumberFormat="1" applyFont="1" applyFill="1" applyAlignment="1" applyProtection="1">
      <alignment horizontal="left"/>
    </xf>
    <xf numFmtId="164" fontId="14" fillId="3" borderId="0" xfId="21" applyFont="1" applyFill="1"/>
    <xf numFmtId="166" fontId="14" fillId="3" borderId="0" xfId="0" applyNumberFormat="1" applyFont="1" applyFill="1" applyProtection="1"/>
    <xf numFmtId="166" fontId="13" fillId="3" borderId="0" xfId="0" applyNumberFormat="1" applyFont="1" applyFill="1" applyProtection="1"/>
    <xf numFmtId="0" fontId="13" fillId="3" borderId="0" xfId="10" applyFont="1" applyFill="1" applyBorder="1" applyAlignment="1" applyProtection="1">
      <alignment horizontal="center" vertical="top"/>
      <protection locked="0"/>
    </xf>
    <xf numFmtId="164" fontId="13" fillId="3" borderId="0" xfId="21" applyFont="1" applyFill="1"/>
    <xf numFmtId="49" fontId="15" fillId="3" borderId="0" xfId="21" applyNumberFormat="1" applyFont="1" applyFill="1" applyAlignment="1" applyProtection="1">
      <alignment horizontal="center"/>
    </xf>
    <xf numFmtId="164" fontId="13" fillId="3" borderId="0" xfId="12" applyFont="1" applyFill="1"/>
    <xf numFmtId="49" fontId="13" fillId="3" borderId="4" xfId="0" quotePrefix="1" applyNumberFormat="1" applyFont="1" applyFill="1" applyBorder="1" applyAlignment="1" applyProtection="1">
      <alignment horizontal="center"/>
    </xf>
    <xf numFmtId="166" fontId="14" fillId="3" borderId="0" xfId="0" applyNumberFormat="1" applyFont="1" applyFill="1" applyAlignment="1" applyProtection="1">
      <alignment horizontal="left"/>
    </xf>
    <xf numFmtId="9" fontId="14" fillId="3" borderId="0" xfId="22" applyFont="1" applyFill="1" applyProtection="1"/>
    <xf numFmtId="37" fontId="14" fillId="3" borderId="0" xfId="0" applyNumberFormat="1" applyFont="1" applyFill="1" applyProtection="1"/>
    <xf numFmtId="5" fontId="13" fillId="3" borderId="0" xfId="0" applyNumberFormat="1" applyFont="1" applyFill="1" applyProtection="1"/>
    <xf numFmtId="5" fontId="14" fillId="3" borderId="0" xfId="0" applyNumberFormat="1" applyFont="1" applyFill="1" applyProtection="1"/>
    <xf numFmtId="170" fontId="14" fillId="3" borderId="0" xfId="0" applyNumberFormat="1" applyFont="1" applyFill="1" applyProtection="1"/>
    <xf numFmtId="170" fontId="13" fillId="3" borderId="0" xfId="0" applyNumberFormat="1" applyFont="1" applyFill="1" applyProtection="1"/>
    <xf numFmtId="37" fontId="14" fillId="3" borderId="0" xfId="0" applyNumberFormat="1" applyFont="1" applyFill="1" applyBorder="1" applyProtection="1"/>
    <xf numFmtId="165" fontId="14" fillId="3" borderId="0" xfId="0" applyNumberFormat="1" applyFont="1" applyFill="1" applyProtection="1"/>
    <xf numFmtId="7" fontId="13" fillId="3" borderId="0" xfId="0" applyNumberFormat="1" applyFont="1" applyFill="1" applyProtection="1"/>
    <xf numFmtId="7" fontId="14" fillId="3" borderId="0" xfId="0" applyNumberFormat="1" applyFont="1" applyFill="1" applyProtection="1"/>
    <xf numFmtId="166" fontId="14" fillId="3" borderId="0" xfId="0" applyNumberFormat="1" applyFont="1" applyFill="1" applyBorder="1" applyAlignment="1" applyProtection="1">
      <alignment horizontal="left"/>
    </xf>
    <xf numFmtId="9" fontId="14" fillId="3" borderId="0" xfId="22" applyFont="1" applyFill="1" applyBorder="1" applyProtection="1"/>
    <xf numFmtId="44" fontId="13" fillId="3" borderId="0" xfId="3" applyFont="1" applyFill="1" applyProtection="1"/>
    <xf numFmtId="44" fontId="14" fillId="3" borderId="0" xfId="3" applyFont="1" applyFill="1" applyProtection="1"/>
    <xf numFmtId="164" fontId="14" fillId="3" borderId="0" xfId="12" applyFont="1" applyFill="1" applyBorder="1"/>
    <xf numFmtId="166" fontId="14" fillId="3" borderId="0" xfId="0" applyNumberFormat="1" applyFont="1" applyFill="1" applyBorder="1" applyAlignment="1" applyProtection="1">
      <alignment horizontal="left" indent="3"/>
    </xf>
    <xf numFmtId="43" fontId="13" fillId="3" borderId="4" xfId="3" applyNumberFormat="1" applyFont="1" applyFill="1" applyBorder="1" applyProtection="1"/>
    <xf numFmtId="43" fontId="14" fillId="3" borderId="4" xfId="3" applyNumberFormat="1" applyFont="1" applyFill="1" applyBorder="1" applyProtection="1"/>
    <xf numFmtId="44" fontId="13" fillId="3" borderId="7" xfId="3" applyFont="1" applyFill="1" applyBorder="1" applyProtection="1"/>
    <xf numFmtId="44" fontId="14" fillId="3" borderId="7" xfId="3" applyFont="1" applyFill="1" applyBorder="1" applyProtection="1"/>
    <xf numFmtId="43" fontId="14" fillId="3" borderId="0" xfId="1" applyFont="1" applyFill="1" applyBorder="1" applyProtection="1"/>
    <xf numFmtId="176" fontId="13" fillId="3" borderId="0" xfId="0" applyNumberFormat="1" applyFont="1" applyFill="1" applyProtection="1"/>
    <xf numFmtId="9" fontId="14" fillId="3" borderId="0" xfId="0" applyNumberFormat="1" applyFont="1" applyFill="1" applyProtection="1"/>
    <xf numFmtId="171" fontId="13" fillId="3" borderId="0" xfId="0" applyNumberFormat="1" applyFont="1" applyFill="1" applyProtection="1"/>
    <xf numFmtId="164" fontId="13" fillId="3" borderId="0" xfId="0" applyFont="1" applyFill="1"/>
    <xf numFmtId="164" fontId="15" fillId="3" borderId="0" xfId="21" applyFont="1" applyFill="1"/>
    <xf numFmtId="164" fontId="14" fillId="3" borderId="0" xfId="16" applyFont="1" applyFill="1"/>
    <xf numFmtId="43" fontId="14" fillId="3" borderId="0" xfId="1" applyFont="1" applyFill="1"/>
    <xf numFmtId="164" fontId="14" fillId="3" borderId="0" xfId="0" applyFont="1" applyFill="1" applyAlignment="1">
      <alignment horizontal="left" vertical="top" indent="1"/>
    </xf>
    <xf numFmtId="166" fontId="13" fillId="3" borderId="0" xfId="0" quotePrefix="1" applyNumberFormat="1" applyFont="1" applyFill="1" applyAlignment="1" applyProtection="1">
      <alignment horizontal="left"/>
    </xf>
    <xf numFmtId="166" fontId="8" fillId="3" borderId="0" xfId="20" applyNumberFormat="1" applyFont="1" applyFill="1" applyAlignment="1" applyProtection="1">
      <alignment horizontal="left"/>
    </xf>
    <xf numFmtId="0" fontId="13" fillId="3" borderId="0" xfId="19" quotePrefix="1" applyFont="1" applyFill="1"/>
    <xf numFmtId="49" fontId="14" fillId="2" borderId="0" xfId="9" quotePrefix="1" applyNumberFormat="1" applyFont="1" applyFill="1" applyAlignment="1" applyProtection="1">
      <alignment horizontal="center"/>
    </xf>
    <xf numFmtId="171" fontId="14" fillId="3" borderId="0" xfId="9" quotePrefix="1" applyNumberFormat="1" applyFont="1" applyFill="1" applyBorder="1" applyProtection="1"/>
    <xf numFmtId="49" fontId="21" fillId="3" borderId="0" xfId="21" quotePrefix="1" applyNumberFormat="1" applyFont="1" applyFill="1" applyAlignment="1" applyProtection="1">
      <alignment horizontal="center"/>
    </xf>
    <xf numFmtId="164" fontId="14" fillId="2" borderId="0" xfId="14" quotePrefix="1" applyFont="1" applyFill="1"/>
    <xf numFmtId="49" fontId="6" fillId="3" borderId="0" xfId="0" quotePrefix="1" applyNumberFormat="1" applyFont="1" applyFill="1" applyAlignment="1" applyProtection="1">
      <alignment horizontal="center"/>
    </xf>
    <xf numFmtId="164" fontId="23" fillId="0" borderId="0" xfId="0" applyFont="1"/>
    <xf numFmtId="41" fontId="13" fillId="3" borderId="4" xfId="1" applyNumberFormat="1" applyFont="1" applyFill="1" applyBorder="1" applyProtection="1"/>
    <xf numFmtId="171" fontId="13" fillId="3" borderId="0" xfId="9" applyNumberFormat="1" applyFont="1" applyFill="1" applyProtection="1"/>
    <xf numFmtId="41" fontId="13" fillId="3" borderId="0" xfId="1" applyNumberFormat="1" applyFont="1" applyFill="1" applyBorder="1" applyProtection="1"/>
    <xf numFmtId="5" fontId="13" fillId="3" borderId="0" xfId="9" applyNumberFormat="1" applyFont="1" applyFill="1" applyProtection="1"/>
    <xf numFmtId="171" fontId="13" fillId="3" borderId="0" xfId="9" applyNumberFormat="1" applyFont="1" applyFill="1"/>
    <xf numFmtId="166" fontId="13" fillId="2" borderId="0" xfId="26" applyNumberFormat="1" applyFont="1" applyFill="1" applyAlignment="1" applyProtection="1">
      <alignment horizontal="left"/>
    </xf>
    <xf numFmtId="164" fontId="14" fillId="2" borderId="0" xfId="26" quotePrefix="1" applyFont="1" applyFill="1" applyBorder="1" applyAlignment="1">
      <alignment horizontal="centerContinuous"/>
    </xf>
    <xf numFmtId="164" fontId="14" fillId="2" borderId="0" xfId="26" applyFont="1" applyFill="1" applyAlignment="1"/>
    <xf numFmtId="164" fontId="13" fillId="2" borderId="0" xfId="26" applyFont="1" applyFill="1" applyBorder="1" applyAlignment="1">
      <alignment horizontal="centerContinuous"/>
    </xf>
    <xf numFmtId="0" fontId="13" fillId="2" borderId="0" xfId="33" applyFont="1" applyFill="1" applyBorder="1" applyAlignment="1">
      <alignment horizontal="center"/>
    </xf>
    <xf numFmtId="164" fontId="13" fillId="2" borderId="0" xfId="26" applyFont="1" applyFill="1" applyAlignment="1"/>
    <xf numFmtId="164" fontId="13" fillId="2" borderId="0" xfId="26" applyFont="1" applyFill="1"/>
    <xf numFmtId="164" fontId="14" fillId="2" borderId="0" xfId="26" applyFont="1" applyFill="1"/>
    <xf numFmtId="164" fontId="13" fillId="3" borderId="0" xfId="26" applyFont="1" applyFill="1" applyAlignment="1">
      <alignment horizontal="center"/>
    </xf>
    <xf numFmtId="164" fontId="13" fillId="2" borderId="0" xfId="26" applyFont="1" applyFill="1" applyBorder="1" applyAlignment="1">
      <alignment horizontal="left"/>
    </xf>
    <xf numFmtId="164" fontId="13" fillId="2" borderId="0" xfId="26" applyFont="1" applyFill="1" applyBorder="1"/>
    <xf numFmtId="0" fontId="13" fillId="2" borderId="4" xfId="33" applyFont="1" applyFill="1" applyBorder="1" applyAlignment="1">
      <alignment horizontal="center"/>
    </xf>
    <xf numFmtId="164" fontId="14" fillId="2" borderId="0" xfId="26" applyFont="1" applyFill="1" applyBorder="1"/>
    <xf numFmtId="164" fontId="17" fillId="2" borderId="0" xfId="26" applyFont="1" applyFill="1" applyBorder="1" applyAlignment="1">
      <alignment horizontal="left"/>
    </xf>
    <xf numFmtId="164" fontId="13" fillId="2" borderId="0" xfId="26" applyFont="1" applyFill="1" applyAlignment="1">
      <alignment horizontal="left"/>
    </xf>
    <xf numFmtId="164" fontId="13" fillId="2" borderId="0" xfId="26" applyFont="1" applyFill="1" applyProtection="1">
      <protection locked="0"/>
    </xf>
    <xf numFmtId="164" fontId="14" fillId="2" borderId="0" xfId="26" applyFont="1" applyFill="1" applyAlignment="1">
      <alignment horizontal="left"/>
    </xf>
    <xf numFmtId="168" fontId="14" fillId="2" borderId="0" xfId="30" applyNumberFormat="1" applyFont="1" applyFill="1" applyProtection="1"/>
    <xf numFmtId="41" fontId="14" fillId="2" borderId="0" xfId="26" applyNumberFormat="1" applyFont="1" applyFill="1" applyBorder="1" applyProtection="1"/>
    <xf numFmtId="164" fontId="14" fillId="2" borderId="0" xfId="26" applyFont="1" applyFill="1" applyBorder="1" applyAlignment="1">
      <alignment horizontal="left"/>
    </xf>
    <xf numFmtId="41" fontId="14" fillId="2" borderId="0" xfId="26" applyNumberFormat="1" applyFont="1" applyFill="1" applyAlignment="1" applyProtection="1">
      <alignment horizontal="right"/>
    </xf>
    <xf numFmtId="41" fontId="13" fillId="2" borderId="0" xfId="26" applyNumberFormat="1" applyFont="1" applyFill="1" applyProtection="1"/>
    <xf numFmtId="168" fontId="13" fillId="2" borderId="7" xfId="30" applyNumberFormat="1" applyFont="1" applyFill="1" applyBorder="1" applyProtection="1"/>
    <xf numFmtId="168" fontId="13" fillId="2" borderId="0" xfId="30" applyNumberFormat="1" applyFont="1" applyFill="1" applyProtection="1"/>
    <xf numFmtId="166" fontId="13" fillId="3" borderId="4" xfId="9" applyNumberFormat="1" applyFont="1" applyFill="1" applyBorder="1" applyAlignment="1" applyProtection="1">
      <alignment horizontal="center" vertical="center" wrapText="1"/>
    </xf>
    <xf numFmtId="49" fontId="13" fillId="2" borderId="4" xfId="9" applyNumberFormat="1" applyFont="1" applyFill="1" applyBorder="1" applyAlignment="1" applyProtection="1">
      <alignment horizontal="center" wrapText="1"/>
    </xf>
    <xf numFmtId="49" fontId="18" fillId="3" borderId="4" xfId="20" applyNumberFormat="1" applyFont="1" applyFill="1" applyBorder="1" applyAlignment="1" applyProtection="1">
      <alignment horizontal="center" vertical="center" wrapText="1"/>
    </xf>
    <xf numFmtId="170" fontId="6" fillId="3" borderId="0" xfId="1" applyNumberFormat="1" applyFont="1" applyFill="1" applyBorder="1" applyAlignment="1">
      <alignment horizontal="right" vertical="top"/>
    </xf>
    <xf numFmtId="170" fontId="4" fillId="3" borderId="0" xfId="1" applyNumberFormat="1" applyFont="1" applyFill="1" applyBorder="1" applyAlignment="1">
      <alignment horizontal="right" vertical="top"/>
    </xf>
    <xf numFmtId="164" fontId="14" fillId="2" borderId="0" xfId="12" applyFont="1" applyFill="1" applyBorder="1"/>
    <xf numFmtId="170" fontId="4" fillId="3" borderId="10" xfId="1" applyNumberFormat="1" applyFont="1" applyFill="1" applyBorder="1" applyAlignment="1">
      <alignment horizontal="right" vertical="top"/>
    </xf>
    <xf numFmtId="49" fontId="6" fillId="3" borderId="4" xfId="0" applyNumberFormat="1" applyFont="1" applyFill="1" applyBorder="1" applyAlignment="1" applyProtection="1">
      <alignment horizontal="center" wrapText="1"/>
    </xf>
    <xf numFmtId="166" fontId="6" fillId="2" borderId="0" xfId="26" applyNumberFormat="1" applyFont="1" applyFill="1" applyAlignment="1" applyProtection="1">
      <alignment horizontal="left"/>
    </xf>
    <xf numFmtId="164" fontId="4" fillId="2" borderId="0" xfId="26" quotePrefix="1" applyFont="1" applyFill="1" applyBorder="1" applyAlignment="1">
      <alignment horizontal="center"/>
    </xf>
    <xf numFmtId="164" fontId="4" fillId="2" borderId="0" xfId="26" quotePrefix="1" applyFont="1" applyFill="1" applyBorder="1" applyAlignment="1">
      <alignment horizontal="left"/>
    </xf>
    <xf numFmtId="164" fontId="4" fillId="2" borderId="0" xfId="26" applyFont="1" applyFill="1" applyAlignment="1">
      <alignment horizontal="left"/>
    </xf>
    <xf numFmtId="164" fontId="4" fillId="2" borderId="0" xfId="26" applyFont="1" applyFill="1" applyAlignment="1"/>
    <xf numFmtId="164" fontId="6" fillId="2" borderId="0" xfId="26" applyFont="1" applyFill="1" applyBorder="1" applyAlignment="1">
      <alignment horizontal="center"/>
    </xf>
    <xf numFmtId="164" fontId="6" fillId="2" borderId="0" xfId="26" applyFont="1" applyFill="1" applyBorder="1" applyAlignment="1">
      <alignment horizontal="left"/>
    </xf>
    <xf numFmtId="0" fontId="6" fillId="2" borderId="0" xfId="33" applyFont="1" applyFill="1" applyBorder="1" applyAlignment="1">
      <alignment horizontal="center"/>
    </xf>
    <xf numFmtId="164" fontId="6" fillId="2" borderId="0" xfId="26" applyFont="1" applyFill="1" applyAlignment="1"/>
    <xf numFmtId="164" fontId="6" fillId="2" borderId="0" xfId="26" applyFont="1" applyFill="1" applyAlignment="1">
      <alignment horizontal="left"/>
    </xf>
    <xf numFmtId="164" fontId="6" fillId="2" borderId="0" xfId="26" applyFont="1" applyFill="1"/>
    <xf numFmtId="164" fontId="4" fillId="2" borderId="0" xfId="26" applyFont="1" applyFill="1"/>
    <xf numFmtId="15" fontId="6" fillId="2" borderId="4" xfId="33" applyNumberFormat="1" applyFont="1" applyFill="1" applyBorder="1" applyAlignment="1">
      <alignment horizontal="center"/>
    </xf>
    <xf numFmtId="15" fontId="6" fillId="2" borderId="0" xfId="33" quotePrefix="1" applyNumberFormat="1" applyFont="1" applyFill="1" applyBorder="1" applyAlignment="1">
      <alignment horizontal="center"/>
    </xf>
    <xf numFmtId="164" fontId="4" fillId="2" borderId="0" xfId="26" applyFont="1" applyFill="1" applyBorder="1" applyAlignment="1">
      <alignment horizontal="left"/>
    </xf>
    <xf numFmtId="164" fontId="4" fillId="2" borderId="0" xfId="26" applyFont="1" applyFill="1" applyBorder="1"/>
    <xf numFmtId="164" fontId="6" fillId="2" borderId="0" xfId="26" applyFont="1" applyFill="1" applyProtection="1">
      <protection locked="0"/>
    </xf>
    <xf numFmtId="164" fontId="6" fillId="2" borderId="0" xfId="26" applyFont="1" applyFill="1" applyAlignment="1" applyProtection="1">
      <alignment horizontal="left"/>
      <protection locked="0"/>
    </xf>
    <xf numFmtId="164" fontId="6" fillId="3" borderId="0" xfId="26" applyFont="1" applyFill="1" applyProtection="1">
      <protection locked="0"/>
    </xf>
    <xf numFmtId="168" fontId="4" fillId="2" borderId="0" xfId="30" applyNumberFormat="1" applyFont="1" applyFill="1" applyProtection="1"/>
    <xf numFmtId="168" fontId="4" fillId="2" borderId="0" xfId="30" applyNumberFormat="1" applyFont="1" applyFill="1" applyAlignment="1" applyProtection="1">
      <alignment horizontal="left"/>
    </xf>
    <xf numFmtId="168" fontId="4" fillId="3" borderId="0" xfId="30" applyNumberFormat="1" applyFont="1" applyFill="1" applyProtection="1"/>
    <xf numFmtId="41" fontId="4" fillId="2" borderId="0" xfId="26" applyNumberFormat="1" applyFont="1" applyFill="1" applyBorder="1" applyProtection="1"/>
    <xf numFmtId="41" fontId="4" fillId="2" borderId="0" xfId="26" applyNumberFormat="1" applyFont="1" applyFill="1" applyBorder="1" applyAlignment="1" applyProtection="1">
      <alignment horizontal="left"/>
    </xf>
    <xf numFmtId="41" fontId="4" fillId="3" borderId="0" xfId="26" applyNumberFormat="1" applyFont="1" applyFill="1" applyBorder="1" applyProtection="1"/>
    <xf numFmtId="41" fontId="4" fillId="2" borderId="0" xfId="26" applyNumberFormat="1" applyFont="1" applyFill="1" applyAlignment="1" applyProtection="1">
      <alignment horizontal="right"/>
    </xf>
    <xf numFmtId="41" fontId="4" fillId="2" borderId="0" xfId="26" applyNumberFormat="1" applyFont="1" applyFill="1" applyAlignment="1" applyProtection="1">
      <alignment horizontal="left"/>
    </xf>
    <xf numFmtId="41" fontId="4" fillId="3" borderId="0" xfId="26" applyNumberFormat="1" applyFont="1" applyFill="1" applyAlignment="1" applyProtection="1">
      <alignment horizontal="right"/>
    </xf>
    <xf numFmtId="41" fontId="6" fillId="2" borderId="0" xfId="26" applyNumberFormat="1" applyFont="1" applyFill="1" applyProtection="1"/>
    <xf numFmtId="41" fontId="6" fillId="2" borderId="0" xfId="26" applyNumberFormat="1" applyFont="1" applyFill="1" applyAlignment="1" applyProtection="1">
      <alignment horizontal="left"/>
    </xf>
    <xf numFmtId="41" fontId="6" fillId="3" borderId="0" xfId="26" applyNumberFormat="1" applyFont="1" applyFill="1" applyProtection="1"/>
    <xf numFmtId="168" fontId="6" fillId="2" borderId="7" xfId="30" applyNumberFormat="1" applyFont="1" applyFill="1" applyBorder="1" applyProtection="1"/>
    <xf numFmtId="168" fontId="6" fillId="2" borderId="0" xfId="30" applyNumberFormat="1" applyFont="1" applyFill="1" applyAlignment="1" applyProtection="1">
      <alignment horizontal="left"/>
    </xf>
    <xf numFmtId="168" fontId="6" fillId="3" borderId="7" xfId="30" applyNumberFormat="1" applyFont="1" applyFill="1" applyBorder="1" applyProtection="1"/>
    <xf numFmtId="41" fontId="4" fillId="2" borderId="0" xfId="26" applyNumberFormat="1" applyFont="1" applyFill="1" applyProtection="1"/>
    <xf numFmtId="41" fontId="4" fillId="3" borderId="0" xfId="26" applyNumberFormat="1" applyFont="1" applyFill="1" applyProtection="1"/>
    <xf numFmtId="41" fontId="6" fillId="2" borderId="8" xfId="26" applyNumberFormat="1" applyFont="1" applyFill="1" applyBorder="1" applyProtection="1"/>
    <xf numFmtId="41" fontId="6" fillId="3" borderId="8" xfId="26" applyNumberFormat="1" applyFont="1" applyFill="1" applyBorder="1" applyProtection="1"/>
    <xf numFmtId="0" fontId="4" fillId="2" borderId="0" xfId="35" applyFont="1" applyFill="1" applyAlignment="1">
      <alignment horizontal="left"/>
    </xf>
    <xf numFmtId="41" fontId="4" fillId="2" borderId="9" xfId="26" applyNumberFormat="1" applyFont="1" applyFill="1" applyBorder="1" applyProtection="1"/>
    <xf numFmtId="41" fontId="4" fillId="3" borderId="9" xfId="26" applyNumberFormat="1" applyFont="1" applyFill="1" applyBorder="1" applyProtection="1"/>
    <xf numFmtId="168" fontId="6" fillId="2" borderId="6" xfId="30" applyNumberFormat="1" applyFont="1" applyFill="1" applyBorder="1" applyProtection="1"/>
    <xf numFmtId="168" fontId="6" fillId="2" borderId="0" xfId="30" applyNumberFormat="1" applyFont="1" applyFill="1" applyBorder="1" applyAlignment="1" applyProtection="1">
      <alignment horizontal="left"/>
    </xf>
    <xf numFmtId="168" fontId="6" fillId="3" borderId="6" xfId="30" applyNumberFormat="1" applyFont="1" applyFill="1" applyBorder="1" applyProtection="1"/>
    <xf numFmtId="167" fontId="4" fillId="2" borderId="0" xfId="22" applyNumberFormat="1" applyFont="1" applyFill="1" applyAlignment="1">
      <alignment horizontal="right"/>
    </xf>
    <xf numFmtId="167" fontId="4" fillId="2" borderId="0" xfId="26" applyNumberFormat="1" applyFont="1" applyFill="1" applyAlignment="1" applyProtection="1">
      <alignment horizontal="left"/>
    </xf>
    <xf numFmtId="39" fontId="6" fillId="2" borderId="0" xfId="26" applyNumberFormat="1" applyFont="1" applyFill="1" applyAlignment="1" applyProtection="1">
      <alignment horizontal="left"/>
    </xf>
    <xf numFmtId="167" fontId="6" fillId="2" borderId="0" xfId="22" applyNumberFormat="1" applyFont="1" applyFill="1" applyAlignment="1">
      <alignment horizontal="right"/>
    </xf>
    <xf numFmtId="37" fontId="6" fillId="2" borderId="0" xfId="26" applyNumberFormat="1" applyFont="1" applyFill="1" applyAlignment="1" applyProtection="1">
      <alignment horizontal="left"/>
    </xf>
    <xf numFmtId="167" fontId="6" fillId="2" borderId="0" xfId="26" applyNumberFormat="1" applyFont="1" applyFill="1" applyAlignment="1" applyProtection="1">
      <alignment horizontal="left"/>
    </xf>
    <xf numFmtId="164" fontId="4" fillId="2" borderId="0" xfId="34" applyFont="1" applyFill="1" applyAlignment="1">
      <alignment horizontal="left"/>
    </xf>
    <xf numFmtId="164" fontId="4" fillId="2" borderId="0" xfId="36" applyFont="1" applyFill="1"/>
    <xf numFmtId="166" fontId="14" fillId="0" borderId="0" xfId="0" applyNumberFormat="1" applyFont="1" applyFill="1" applyProtection="1"/>
    <xf numFmtId="166" fontId="6" fillId="3" borderId="0" xfId="26" applyNumberFormat="1" applyFont="1" applyFill="1" applyAlignment="1" applyProtection="1">
      <alignment horizontal="left"/>
    </xf>
    <xf numFmtId="37" fontId="6" fillId="3" borderId="0" xfId="26" applyNumberFormat="1" applyFont="1" applyFill="1" applyAlignment="1" applyProtection="1">
      <alignment horizontal="left"/>
    </xf>
    <xf numFmtId="164" fontId="4" fillId="3" borderId="0" xfId="26" applyFont="1" applyFill="1" applyAlignment="1">
      <alignment horizontal="left"/>
    </xf>
    <xf numFmtId="164" fontId="4" fillId="3" borderId="0" xfId="36" applyFont="1" applyFill="1"/>
    <xf numFmtId="15" fontId="6" fillId="3" borderId="4" xfId="33" applyNumberFormat="1" applyFont="1" applyFill="1" applyBorder="1" applyAlignment="1">
      <alignment horizontal="center"/>
    </xf>
    <xf numFmtId="164" fontId="6" fillId="3" borderId="0" xfId="26" applyFont="1" applyFill="1"/>
    <xf numFmtId="164" fontId="6" fillId="3" borderId="0" xfId="26" applyFont="1" applyFill="1" applyBorder="1" applyAlignment="1">
      <alignment horizontal="left"/>
    </xf>
    <xf numFmtId="15" fontId="6" fillId="3" borderId="0" xfId="33" quotePrefix="1" applyNumberFormat="1" applyFont="1" applyFill="1" applyBorder="1" applyAlignment="1">
      <alignment horizontal="center"/>
    </xf>
    <xf numFmtId="164" fontId="4" fillId="3" borderId="0" xfId="26" applyFont="1" applyFill="1" applyBorder="1" applyAlignment="1">
      <alignment horizontal="left"/>
    </xf>
    <xf numFmtId="41" fontId="4" fillId="2" borderId="4" xfId="26" applyNumberFormat="1" applyFont="1" applyFill="1" applyBorder="1" applyProtection="1"/>
    <xf numFmtId="164" fontId="4" fillId="2" borderId="0" xfId="26" quotePrefix="1" applyFont="1" applyFill="1" applyBorder="1" applyAlignment="1">
      <alignment horizontal="centerContinuous"/>
    </xf>
    <xf numFmtId="164" fontId="4" fillId="2" borderId="0" xfId="26" applyFont="1" applyFill="1" applyAlignment="1">
      <alignment horizontal="centerContinuous"/>
    </xf>
    <xf numFmtId="164" fontId="6" fillId="2" borderId="0" xfId="26" applyFont="1" applyFill="1" applyBorder="1" applyAlignment="1">
      <alignment horizontal="centerContinuous"/>
    </xf>
    <xf numFmtId="0" fontId="6" fillId="2" borderId="0" xfId="33" applyFont="1" applyFill="1" applyBorder="1" applyAlignment="1">
      <alignment horizontal="centerContinuous"/>
    </xf>
    <xf numFmtId="164" fontId="6" fillId="2" borderId="0" xfId="26" applyFont="1" applyFill="1" applyAlignment="1">
      <alignment horizontal="centerContinuous"/>
    </xf>
    <xf numFmtId="164" fontId="6" fillId="2" borderId="0" xfId="26" applyFont="1" applyFill="1" applyBorder="1"/>
    <xf numFmtId="164" fontId="4" fillId="2" borderId="0" xfId="26" applyFont="1" applyFill="1" applyAlignment="1">
      <alignment horizontal="right" vertical="top"/>
    </xf>
    <xf numFmtId="168" fontId="4" fillId="2" borderId="0" xfId="3" applyNumberFormat="1" applyFont="1" applyFill="1" applyProtection="1"/>
    <xf numFmtId="164" fontId="4" fillId="2" borderId="0" xfId="34" applyFont="1" applyFill="1"/>
    <xf numFmtId="9" fontId="4" fillId="3" borderId="0" xfId="22" applyFont="1" applyFill="1" applyProtection="1"/>
    <xf numFmtId="5" fontId="6" fillId="3" borderId="0" xfId="0" applyNumberFormat="1" applyFont="1" applyFill="1" applyProtection="1"/>
    <xf numFmtId="37" fontId="4" fillId="3" borderId="0" xfId="0" applyNumberFormat="1" applyFont="1" applyFill="1" applyProtection="1"/>
    <xf numFmtId="164" fontId="4" fillId="3" borderId="0" xfId="12" applyFont="1" applyFill="1"/>
    <xf numFmtId="170" fontId="4" fillId="2" borderId="4" xfId="1" applyNumberFormat="1" applyFont="1" applyFill="1" applyBorder="1" applyProtection="1"/>
    <xf numFmtId="170" fontId="4" fillId="2" borderId="0" xfId="1" applyNumberFormat="1" applyFont="1" applyFill="1" applyBorder="1" applyProtection="1"/>
    <xf numFmtId="166" fontId="4" fillId="2" borderId="0" xfId="26" applyNumberFormat="1" applyFont="1" applyFill="1" applyProtection="1"/>
    <xf numFmtId="37" fontId="24" fillId="2" borderId="0" xfId="26" applyNumberFormat="1" applyFont="1" applyFill="1" applyProtection="1"/>
    <xf numFmtId="170" fontId="4" fillId="2" borderId="0" xfId="1" applyNumberFormat="1" applyFont="1" applyFill="1" applyProtection="1"/>
    <xf numFmtId="166" fontId="4" fillId="2" borderId="0" xfId="26" applyNumberFormat="1" applyFont="1" applyFill="1" applyAlignment="1" applyProtection="1">
      <alignment horizontal="left"/>
    </xf>
    <xf numFmtId="166" fontId="6" fillId="2" borderId="0" xfId="26" applyNumberFormat="1" applyFont="1" applyFill="1" applyProtection="1"/>
    <xf numFmtId="168" fontId="4" fillId="2" borderId="5" xfId="3" applyNumberFormat="1" applyFont="1" applyFill="1" applyBorder="1" applyProtection="1"/>
    <xf numFmtId="168" fontId="4" fillId="2" borderId="0" xfId="3" applyNumberFormat="1" applyFont="1" applyFill="1" applyBorder="1" applyProtection="1"/>
    <xf numFmtId="164" fontId="4" fillId="2" borderId="0" xfId="0" quotePrefix="1" applyFont="1" applyFill="1" applyBorder="1" applyAlignment="1">
      <alignment horizontal="centerContinuous"/>
    </xf>
    <xf numFmtId="164" fontId="6" fillId="2" borderId="0" xfId="0" applyFont="1" applyFill="1" applyBorder="1" applyAlignment="1">
      <alignment horizontal="centerContinuous"/>
    </xf>
    <xf numFmtId="164" fontId="6" fillId="2" borderId="0" xfId="0" applyFont="1" applyFill="1" applyAlignment="1">
      <alignment horizontal="centerContinuous"/>
    </xf>
    <xf numFmtId="164" fontId="6" fillId="2" borderId="0" xfId="0" applyFont="1" applyFill="1" applyAlignment="1"/>
    <xf numFmtId="164" fontId="6" fillId="2" borderId="0" xfId="0" applyFont="1" applyFill="1"/>
    <xf numFmtId="0" fontId="6" fillId="2" borderId="0" xfId="33" applyFont="1" applyFill="1" applyBorder="1" applyAlignment="1">
      <alignment horizontal="left"/>
    </xf>
    <xf numFmtId="164" fontId="6" fillId="2" borderId="0" xfId="0" applyFont="1" applyFill="1" applyBorder="1"/>
    <xf numFmtId="164" fontId="4" fillId="2" borderId="0" xfId="0" applyFont="1" applyFill="1"/>
    <xf numFmtId="168" fontId="6" fillId="3" borderId="0" xfId="3" applyNumberFormat="1" applyFont="1" applyFill="1" applyBorder="1" applyProtection="1"/>
    <xf numFmtId="41" fontId="6" fillId="3" borderId="4" xfId="0" applyNumberFormat="1" applyFont="1" applyFill="1" applyBorder="1" applyProtection="1"/>
    <xf numFmtId="168" fontId="6" fillId="3" borderId="6" xfId="3" applyNumberFormat="1" applyFont="1" applyFill="1" applyBorder="1" applyAlignment="1" applyProtection="1">
      <alignment horizontal="right"/>
    </xf>
    <xf numFmtId="170" fontId="6" fillId="3" borderId="0" xfId="1" applyNumberFormat="1" applyFont="1" applyFill="1" applyBorder="1" applyAlignment="1" applyProtection="1">
      <alignment horizontal="right"/>
    </xf>
    <xf numFmtId="170" fontId="6" fillId="3" borderId="4" xfId="1" applyNumberFormat="1" applyFont="1" applyFill="1" applyBorder="1" applyProtection="1"/>
    <xf numFmtId="170" fontId="6" fillId="3" borderId="4" xfId="1" applyNumberFormat="1" applyFont="1" applyFill="1" applyBorder="1" applyAlignment="1">
      <alignment horizontal="right" vertical="top"/>
    </xf>
    <xf numFmtId="170" fontId="6" fillId="3" borderId="10" xfId="1" applyNumberFormat="1" applyFont="1" applyFill="1" applyBorder="1" applyAlignment="1">
      <alignment horizontal="right" vertical="top"/>
    </xf>
    <xf numFmtId="168" fontId="6" fillId="3" borderId="5" xfId="3" applyNumberFormat="1" applyFont="1" applyFill="1" applyBorder="1" applyProtection="1"/>
    <xf numFmtId="169" fontId="6" fillId="3" borderId="0" xfId="1" applyNumberFormat="1" applyFont="1" applyFill="1" applyAlignment="1">
      <alignment horizontal="right"/>
    </xf>
    <xf numFmtId="42" fontId="13" fillId="3" borderId="0" xfId="3" applyNumberFormat="1" applyFont="1" applyFill="1" applyProtection="1"/>
    <xf numFmtId="37" fontId="13" fillId="3" borderId="0" xfId="0" applyNumberFormat="1" applyFont="1" applyFill="1"/>
    <xf numFmtId="37" fontId="14" fillId="3" borderId="0" xfId="0" applyNumberFormat="1" applyFont="1" applyFill="1"/>
    <xf numFmtId="10" fontId="14" fillId="3" borderId="0" xfId="22" applyNumberFormat="1" applyFont="1" applyFill="1"/>
    <xf numFmtId="164" fontId="4" fillId="2" borderId="0" xfId="0" applyFont="1" applyFill="1" applyAlignment="1"/>
    <xf numFmtId="164" fontId="4" fillId="3" borderId="0" xfId="16" applyFont="1" applyFill="1" applyAlignment="1"/>
    <xf numFmtId="37" fontId="6" fillId="3" borderId="0" xfId="26" applyNumberFormat="1" applyFont="1" applyFill="1" applyAlignment="1" applyProtection="1"/>
    <xf numFmtId="164" fontId="4" fillId="3" borderId="0" xfId="36" applyFont="1" applyFill="1" applyAlignment="1"/>
    <xf numFmtId="164" fontId="4" fillId="3" borderId="0" xfId="0" applyFont="1" applyFill="1" applyAlignment="1"/>
    <xf numFmtId="164" fontId="14" fillId="3" borderId="0" xfId="17" applyFont="1" applyFill="1" applyAlignment="1"/>
    <xf numFmtId="164" fontId="14" fillId="2" borderId="0" xfId="17" applyFont="1" applyFill="1" applyAlignment="1"/>
    <xf numFmtId="0" fontId="8" fillId="3" borderId="0" xfId="19" applyFont="1" applyFill="1" applyAlignment="1"/>
    <xf numFmtId="164" fontId="8" fillId="3" borderId="0" xfId="0" applyFont="1" applyFill="1" applyAlignment="1"/>
    <xf numFmtId="0" fontId="8" fillId="3" borderId="0" xfId="19" applyFont="1" applyFill="1" applyAlignment="1">
      <alignment horizontal="left"/>
    </xf>
    <xf numFmtId="164" fontId="6" fillId="4" borderId="0" xfId="26" applyFont="1" applyFill="1"/>
    <xf numFmtId="167" fontId="6" fillId="4" borderId="0" xfId="22" applyNumberFormat="1" applyFont="1" applyFill="1" applyAlignment="1">
      <alignment horizontal="right"/>
    </xf>
    <xf numFmtId="164" fontId="4" fillId="4" borderId="0" xfId="26" applyFont="1" applyFill="1"/>
    <xf numFmtId="167" fontId="6" fillId="4" borderId="0" xfId="26" applyNumberFormat="1" applyFont="1" applyFill="1" applyAlignment="1" applyProtection="1">
      <alignment horizontal="left"/>
    </xf>
    <xf numFmtId="167" fontId="6" fillId="3" borderId="0" xfId="22" applyNumberFormat="1" applyFont="1" applyFill="1" applyAlignment="1">
      <alignment horizontal="right"/>
    </xf>
    <xf numFmtId="164" fontId="4" fillId="3" borderId="0" xfId="26" applyFont="1" applyFill="1"/>
    <xf numFmtId="167" fontId="6" fillId="3" borderId="0" xfId="26" applyNumberFormat="1" applyFont="1" applyFill="1" applyAlignment="1" applyProtection="1">
      <alignment horizontal="left"/>
    </xf>
    <xf numFmtId="166" fontId="6" fillId="4" borderId="0" xfId="26" applyNumberFormat="1" applyFont="1" applyFill="1" applyProtection="1"/>
    <xf numFmtId="168" fontId="4" fillId="4" borderId="0" xfId="3" applyNumberFormat="1" applyFont="1" applyFill="1" applyBorder="1" applyProtection="1"/>
    <xf numFmtId="166" fontId="6" fillId="3" borderId="0" xfId="26" applyNumberFormat="1" applyFont="1" applyFill="1" applyProtection="1"/>
    <xf numFmtId="164" fontId="4" fillId="4" borderId="0" xfId="26" applyFont="1" applyFill="1" applyAlignment="1">
      <alignment horizontal="left"/>
    </xf>
    <xf numFmtId="169" fontId="13" fillId="3" borderId="5" xfId="1" applyNumberFormat="1" applyFont="1" applyFill="1" applyBorder="1" applyProtection="1"/>
    <xf numFmtId="169" fontId="14" fillId="3" borderId="5" xfId="1" applyNumberFormat="1" applyFont="1" applyFill="1" applyBorder="1" applyProtection="1"/>
    <xf numFmtId="166" fontId="6" fillId="3" borderId="0" xfId="20" applyNumberFormat="1" applyFont="1" applyFill="1" applyAlignment="1" applyProtection="1">
      <alignment horizontal="left"/>
    </xf>
    <xf numFmtId="166" fontId="4" fillId="3" borderId="0" xfId="26" applyNumberFormat="1" applyFont="1" applyFill="1" applyAlignment="1" applyProtection="1"/>
    <xf numFmtId="166" fontId="4" fillId="3" borderId="0" xfId="26" applyNumberFormat="1" applyFont="1" applyFill="1" applyAlignment="1" applyProtection="1"/>
    <xf numFmtId="0" fontId="16" fillId="3" borderId="0" xfId="21" applyNumberFormat="1" applyFont="1" applyFill="1" applyAlignment="1">
      <alignment horizontal="left" vertical="top" wrapText="1"/>
    </xf>
    <xf numFmtId="0" fontId="14" fillId="3" borderId="0" xfId="0" applyNumberFormat="1" applyFont="1" applyFill="1" applyAlignment="1">
      <alignment horizontal="left" vertical="top" wrapText="1"/>
    </xf>
    <xf numFmtId="0" fontId="13" fillId="3" borderId="2" xfId="10" applyFont="1" applyFill="1" applyBorder="1" applyAlignment="1" applyProtection="1">
      <alignment horizontal="center" vertical="top"/>
      <protection locked="0"/>
    </xf>
    <xf numFmtId="0" fontId="14" fillId="3" borderId="0" xfId="21" applyNumberFormat="1" applyFont="1" applyFill="1" applyAlignment="1">
      <alignment horizontal="left" vertical="top" wrapText="1"/>
    </xf>
    <xf numFmtId="0" fontId="4" fillId="3" borderId="0" xfId="21" applyNumberFormat="1" applyFont="1" applyFill="1" applyAlignment="1">
      <alignment horizontal="left" wrapText="1"/>
    </xf>
    <xf numFmtId="0" fontId="22" fillId="3" borderId="0" xfId="21" applyNumberFormat="1" applyFont="1" applyFill="1" applyAlignment="1">
      <alignment horizontal="left" wrapText="1"/>
    </xf>
    <xf numFmtId="0" fontId="6" fillId="3" borderId="2" xfId="10" applyFont="1" applyFill="1" applyBorder="1" applyAlignment="1" applyProtection="1">
      <alignment horizontal="center" vertical="top"/>
      <protection locked="0"/>
    </xf>
    <xf numFmtId="49" fontId="6" fillId="3" borderId="4" xfId="0" applyNumberFormat="1" applyFont="1" applyFill="1" applyBorder="1" applyAlignment="1" applyProtection="1">
      <alignment horizontal="center"/>
    </xf>
    <xf numFmtId="164" fontId="4" fillId="3" borderId="0" xfId="21" applyFont="1" applyFill="1" applyAlignment="1"/>
    <xf numFmtId="166" fontId="4" fillId="3" borderId="0" xfId="26" applyNumberFormat="1" applyFont="1" applyFill="1" applyAlignment="1" applyProtection="1"/>
    <xf numFmtId="164" fontId="4" fillId="3" borderId="0" xfId="0" applyFont="1" applyFill="1" applyAlignment="1">
      <alignment horizontal="left"/>
    </xf>
    <xf numFmtId="164" fontId="14" fillId="2" borderId="0" xfId="0" applyFont="1" applyFill="1" applyAlignment="1">
      <alignment horizontal="left" vertical="center" wrapText="1"/>
    </xf>
    <xf numFmtId="164" fontId="14" fillId="0" borderId="0" xfId="0" applyFont="1" applyFill="1" applyAlignment="1">
      <alignment horizontal="left" vertical="center" wrapText="1"/>
    </xf>
    <xf numFmtId="0" fontId="13" fillId="2" borderId="2" xfId="10" applyFont="1" applyFill="1" applyBorder="1" applyAlignment="1" applyProtection="1">
      <alignment horizontal="center" vertical="top"/>
      <protection locked="0"/>
    </xf>
    <xf numFmtId="0" fontId="18" fillId="3" borderId="2" xfId="10" applyFont="1" applyFill="1" applyBorder="1" applyAlignment="1" applyProtection="1">
      <alignment horizontal="center"/>
      <protection locked="0"/>
    </xf>
    <xf numFmtId="164" fontId="6" fillId="2" borderId="2" xfId="26" applyFont="1" applyFill="1" applyBorder="1" applyAlignment="1">
      <alignment horizontal="center"/>
    </xf>
    <xf numFmtId="166" fontId="4" fillId="3" borderId="0" xfId="26" applyNumberFormat="1" applyFont="1" applyFill="1" applyAlignment="1" applyProtection="1">
      <alignment horizontal="left"/>
    </xf>
    <xf numFmtId="166" fontId="4" fillId="3" borderId="0" xfId="26" applyNumberFormat="1" applyFont="1" applyFill="1" applyProtection="1"/>
    <xf numFmtId="164" fontId="6" fillId="3" borderId="2" xfId="26" applyFont="1" applyFill="1" applyBorder="1" applyAlignment="1">
      <alignment horizontal="center"/>
    </xf>
    <xf numFmtId="164" fontId="6" fillId="2" borderId="2" xfId="0" applyFont="1" applyFill="1" applyBorder="1" applyAlignment="1">
      <alignment horizontal="center"/>
    </xf>
  </cellXfs>
  <cellStyles count="37">
    <cellStyle name="Comma" xfId="1" builtinId="3"/>
    <cellStyle name="Comma 2" xfId="25"/>
    <cellStyle name="Comma 2 2" xfId="31"/>
    <cellStyle name="Comma 3" xfId="27"/>
    <cellStyle name="Comma0" xfId="2"/>
    <cellStyle name="Currency" xfId="3" builtinId="4"/>
    <cellStyle name="Currency 2" xfId="24"/>
    <cellStyle name="Currency 2 2" xfId="30"/>
    <cellStyle name="Currency 3" xfId="28"/>
    <cellStyle name="Currency0" xfId="4"/>
    <cellStyle name="Date" xfId="5"/>
    <cellStyle name="Fixed" xfId="6"/>
    <cellStyle name="Heading 1" xfId="7" builtinId="16" customBuiltin="1"/>
    <cellStyle name="Heading 2" xfId="8" builtinId="17" customBuiltin="1"/>
    <cellStyle name="Normal" xfId="0" builtinId="0"/>
    <cellStyle name="Normal 2" xfId="26"/>
    <cellStyle name="Normal 3" xfId="32"/>
    <cellStyle name="Normal_2-3_Income12_99" xfId="9"/>
    <cellStyle name="Normal_3a1Space" xfId="10"/>
    <cellStyle name="Normal_3a1Space 2" xfId="33"/>
    <cellStyle name="Normal_3aCorp" xfId="35"/>
    <cellStyle name="Normal_GAAP PR and BOD Cash Flow 04-091" xfId="11"/>
    <cellStyle name="Normal_PR_Attch" xfId="12"/>
    <cellStyle name="Normal_PR_Attch 2" xfId="36"/>
    <cellStyle name="Normal_PR_Attch_4Q 04 Earnings Release Attachments - Final" xfId="13"/>
    <cellStyle name="Normal_PR_Attch_GAAP PR and BOD Cash Flow 04-091" xfId="14"/>
    <cellStyle name="Normal_PR_Attch_Summary Income Statement_02_01" xfId="15"/>
    <cellStyle name="Normal_PR_Attch_Summary Income Statement_02_03" xfId="16"/>
    <cellStyle name="Normal_PR_Attch_Summary Income Statement_02_12" xfId="17"/>
    <cellStyle name="Normal_PR_Attch_Summary Income Statement_03_03" xfId="18"/>
    <cellStyle name="Normal_PR_Attch_Summary Income Statement_03_03 2" xfId="34"/>
    <cellStyle name="Normal_Press Release balalnce sht" xfId="19"/>
    <cellStyle name="Normal_Summary Income Statement_01_09 - Updated Oct 14th" xfId="20"/>
    <cellStyle name="Normal_Summary Income Statement_02_03" xfId="21"/>
    <cellStyle name="Percent" xfId="22" builtinId="5"/>
    <cellStyle name="Percent 2" xfId="29"/>
    <cellStyle name="Total" xfId="23"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dcusers/Acctg%20Admin/2004%20Monthly%20Analysis%20Reports/September/Press%20Release/Book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gmahoney/Desktop/Book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dcusers/ACCTG/Khalix/Monthly%20Template%20Submissions/May%202001/Corp%20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dcusers/Acctg%20Admin/Reports/Monthly%20Statement%20Detail%20Reports/Detailed%20Statement%20of%20Cash%20Flows%20-%20FDC%20Performance%20Basi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ok2"/>
      <sheetName val="3Corp_ex_Round"/>
      <sheetName val="3_Cons_ex"/>
      <sheetName val="3a_Cons_perf"/>
      <sheetName val="3a3_Aero"/>
      <sheetName val="3a6_Global"/>
      <sheetName val="Formal_Press_Rel(NonGAAP)"/>
      <sheetName val="3a7Other"/>
      <sheetName val="Press_Restate"/>
      <sheetName val="3a1_SYS_Integ"/>
      <sheetName val="3a2_Space"/>
      <sheetName val="3a4_Tech_Servs"/>
      <sheetName val="3a5_Strategic"/>
      <sheetName val="SCH2"/>
      <sheetName val="SCH2_Round"/>
      <sheetName val="#REF"/>
      <sheetName val="7"/>
      <sheetName val="Check Total 1"/>
      <sheetName val="Check Total 2"/>
      <sheetName val="A"/>
      <sheetName val="20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ok1"/>
      <sheetName val="A"/>
      <sheetName val="7"/>
      <sheetName val="3Corp_ex_Round"/>
      <sheetName val="3_Cons_ex"/>
      <sheetName val="3a_Cons_perf"/>
      <sheetName val="3a3_Aero"/>
      <sheetName val="3a6_Global"/>
      <sheetName val="3a7Other"/>
      <sheetName val="SCH2_Round"/>
      <sheetName val="SCH2"/>
      <sheetName val="3a2_Space"/>
      <sheetName val="3a1_SYS_Integ"/>
      <sheetName val="3a4_Tech_Servs"/>
      <sheetName val="2A3 Aeronautics Company "/>
      <sheetName val="2 By Segment Unrounded"/>
      <sheetName val="2A By Segment Performance"/>
      <sheetName val="Check Total 1"/>
      <sheetName val="Check Total 2"/>
      <sheetName val="2A5 Corporate &amp; Other"/>
      <sheetName val="2A2 Space Systems"/>
      <sheetName val="1 Summary Unrounded"/>
      <sheetName val="1 Summary  Rounded"/>
      <sheetName val="2A1 Systems Integration"/>
      <sheetName val="2A4 Technology Services"/>
      <sheetName val="By_Company"/>
      <sheetName val="Sector_Summary"/>
      <sheetName val="8-EBIT"/>
      <sheetName val="9-Cash"/>
      <sheetName val="7-Sales"/>
      <sheetName val="Formal_Press_Rel(NonGAAP)"/>
      <sheetName val="Sheet1"/>
      <sheetName val="Sheet2"/>
      <sheetName val="Sheet3"/>
      <sheetName val="Validations"/>
      <sheetName val="5A_Sector_Summary"/>
      <sheetName val="Control Sheet"/>
      <sheetName val="#REF"/>
      <sheetName val="3a5_Strategic"/>
      <sheetName val="2000"/>
      <sheetName val="Corp Consolidated"/>
      <sheetName val=" Assets"/>
      <sheetName val="Input_Divs_int1"/>
      <sheetName val="Input_General"/>
      <sheetName val="main"/>
      <sheetName val="Staf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Validations"/>
      <sheetName val="Trial Balance Entry"/>
      <sheetName val="Cash Flow Normalization"/>
      <sheetName val="Monthly Supplemental Data"/>
      <sheetName val="Intercompany Data"/>
      <sheetName val="Program IS Data"/>
      <sheetName val="Program BS Data"/>
      <sheetName val="Quarterly Acctg Rollforwards"/>
      <sheetName val="Quarterly Tax Rollforwards"/>
      <sheetName val="Income Statement"/>
      <sheetName val="Balance Sheet"/>
      <sheetName val="GAAP Cash Flow"/>
      <sheetName val="Performance Cash Flow"/>
      <sheetName val="Metrics"/>
      <sheetName val="Khalix_Load"/>
      <sheetName val="Module1"/>
      <sheetName val="Module2"/>
      <sheetName val="Module3"/>
      <sheetName val="Module4"/>
      <sheetName val="Module5"/>
      <sheetName val="Module6"/>
      <sheetName val="Module7"/>
      <sheetName val="Module8"/>
      <sheetName val="Module9"/>
      <sheetName val="Module10"/>
      <sheetName val="Module11"/>
      <sheetName val="Module12"/>
      <sheetName val="Module13"/>
      <sheetName val="Module14"/>
      <sheetName val="Module15"/>
      <sheetName val="Module16"/>
      <sheetName val="Module17"/>
      <sheetName val="Module18"/>
      <sheetName val="Module19"/>
    </sheetNames>
    <sheetDataSet>
      <sheetData sheetId="0"/>
      <sheetData sheetId="1">
        <row r="1">
          <cell r="A1" t="str">
            <v>Validation Description</v>
          </cell>
          <cell r="B1" t="str">
            <v>Formula</v>
          </cell>
          <cell r="C1" t="str">
            <v>Result</v>
          </cell>
        </row>
        <row r="3">
          <cell r="A3" t="str">
            <v>Income Statement</v>
          </cell>
        </row>
        <row r="5">
          <cell r="A5" t="str">
            <v xml:space="preserve">I/C Profit = 7.5% of  I/C Sales </v>
          </cell>
          <cell r="B5" t="str">
            <v>G4600 = (G4400+ G4500)*.075</v>
          </cell>
          <cell r="C5" t="str">
            <v>OK</v>
          </cell>
        </row>
        <row r="7">
          <cell r="A7" t="str">
            <v>LM Authorized I/C Profit in COGS = -1*LM Authorized I/C Profit in Sales</v>
          </cell>
          <cell r="B7" t="str">
            <v>G5950 = G4600*-1</v>
          </cell>
          <cell r="C7" t="str">
            <v>OK</v>
          </cell>
        </row>
        <row r="9">
          <cell r="A9" t="str">
            <v xml:space="preserve">Balance Sheet </v>
          </cell>
        </row>
        <row r="11">
          <cell r="A11" t="str">
            <v>Total Assets = Total Liabilities + Stockholders Equity</v>
          </cell>
          <cell r="B11" t="str">
            <v>L1000 = L2002 + L3000</v>
          </cell>
          <cell r="C11" t="str">
            <v>OK</v>
          </cell>
        </row>
        <row r="12">
          <cell r="A12" t="str">
            <v>A/R Credit Balances in Assets = A/R Credit Balances in Liabilities</v>
          </cell>
          <cell r="B12" t="str">
            <v>G1150 = G2046</v>
          </cell>
          <cell r="C12" t="str">
            <v>OK</v>
          </cell>
        </row>
        <row r="13">
          <cell r="A13" t="str">
            <v>Inventories Credit Balances in Assets = Inventories Credit Balances in Liabilities</v>
          </cell>
          <cell r="B13" t="str">
            <v>G1270 = G2047</v>
          </cell>
          <cell r="C13" t="str">
            <v>OK</v>
          </cell>
        </row>
        <row r="15">
          <cell r="A15" t="str">
            <v>Balance Sheet Normalization</v>
          </cell>
        </row>
        <row r="17">
          <cell r="A17" t="str">
            <v>Total Assets = Total Liabilities + Stockholders Equity</v>
          </cell>
          <cell r="B17" t="str">
            <v>Y1000 = Y2002 + Y3000</v>
          </cell>
          <cell r="C17" t="str">
            <v>OK</v>
          </cell>
        </row>
        <row r="18">
          <cell r="A18" t="str">
            <v>A/R Credit Balances in Assets = A/R Credit Balances in Liabilities</v>
          </cell>
          <cell r="B18" t="str">
            <v>Z1150 = Z2046</v>
          </cell>
          <cell r="C18" t="str">
            <v>OK</v>
          </cell>
        </row>
        <row r="19">
          <cell r="A19" t="str">
            <v>Inventories Credit Balances in Assets = Inventories Credit Balances in Liabilities</v>
          </cell>
          <cell r="B19" t="str">
            <v>Z1270 = Z2047</v>
          </cell>
          <cell r="C19" t="str">
            <v>OK</v>
          </cell>
        </row>
        <row r="21">
          <cell r="A21" t="str">
            <v>Monthly Supplemental Income Statement</v>
          </cell>
        </row>
        <row r="23">
          <cell r="A23" t="str">
            <v xml:space="preserve"> Nonrecurring Land Sales details = Nonrecurring Land Sales on Income Statement</v>
          </cell>
          <cell r="B23" t="str">
            <v>Sum of Details = G8009</v>
          </cell>
          <cell r="C23" t="str">
            <v>OK</v>
          </cell>
        </row>
        <row r="24">
          <cell r="A24" t="str">
            <v xml:space="preserve"> Nonrecurring Sale of Business/Operating Unit details = Nonrecurring Sale of Business/Operating Unit on Income Statement</v>
          </cell>
          <cell r="B24" t="str">
            <v>Sum of Details = G8010</v>
          </cell>
          <cell r="C24" t="str">
            <v>OK</v>
          </cell>
        </row>
        <row r="25">
          <cell r="A25" t="str">
            <v xml:space="preserve"> Nonrecurring Sale of Program/Line of Business details = Nonrecurring Sale of Program/Line of Business on Income Statement</v>
          </cell>
          <cell r="B25" t="str">
            <v>Sum of Details = G8011</v>
          </cell>
          <cell r="C25" t="str">
            <v>OK</v>
          </cell>
        </row>
        <row r="26">
          <cell r="A26" t="str">
            <v xml:space="preserve"> Nonrecurring Other Portfolio Shaping Activities details = Nonrecurring Other Portfolio Shaping Activities on Income Statement</v>
          </cell>
          <cell r="B26" t="str">
            <v>Sum of Details = G8012</v>
          </cell>
          <cell r="C26" t="str">
            <v>OK</v>
          </cell>
        </row>
        <row r="27">
          <cell r="A27" t="str">
            <v xml:space="preserve">Ensure Net Backlog Rollforward ties </v>
          </cell>
          <cell r="B27" t="str">
            <v>D9924 = (D9945 - D9947)</v>
          </cell>
          <cell r="C27" t="str">
            <v>OK</v>
          </cell>
        </row>
        <row r="29">
          <cell r="A29" t="str">
            <v>Monthly Supplemental Balance Sheet</v>
          </cell>
        </row>
        <row r="31">
          <cell r="A31" t="str">
            <v>A/R Trade Billed Agings = A/R Trade Billed on Balance Sheet</v>
          </cell>
          <cell r="B31" t="str">
            <v>D1102 = G1102</v>
          </cell>
          <cell r="C31" t="str">
            <v>OK</v>
          </cell>
        </row>
        <row r="32">
          <cell r="A32" t="str">
            <v>A/R Trade Unbilled Agings = A/R Trade Unbilled on Balance Sheet</v>
          </cell>
          <cell r="B32" t="str">
            <v>D1110 = G1110</v>
          </cell>
          <cell r="C32" t="str">
            <v>OK</v>
          </cell>
        </row>
        <row r="33">
          <cell r="A33" t="str">
            <v>A/R Other Agings = A/R Other on Balance Sheet</v>
          </cell>
          <cell r="B33" t="str">
            <v>D1125 = G1125</v>
          </cell>
          <cell r="C33" t="str">
            <v>OK</v>
          </cell>
        </row>
        <row r="34">
          <cell r="A34" t="str">
            <v>Gross Inventories Detail = Gross Inventories on Balance Sheet</v>
          </cell>
          <cell r="B34" t="str">
            <v>L1210 = G1212</v>
          </cell>
          <cell r="C34" t="str">
            <v>OK</v>
          </cell>
        </row>
        <row r="35">
          <cell r="A35" t="str">
            <v>PP&amp;E Cost Rollforward = PP&amp;E Cost Detail on Balance Sheet</v>
          </cell>
          <cell r="B35" t="str">
            <v>D1640 = G1640</v>
          </cell>
          <cell r="C35" t="str">
            <v>OK</v>
          </cell>
        </row>
        <row r="36">
          <cell r="A36" t="str">
            <v>PP&amp;E Accumulated Depreciation Rollforward = PP&amp;E Accumulated Depreciation Detail on Balance Sheet</v>
          </cell>
          <cell r="B36" t="str">
            <v>D1650 = G1650</v>
          </cell>
          <cell r="C36" t="str">
            <v>OK</v>
          </cell>
        </row>
        <row r="37">
          <cell r="A37" t="str">
            <v>Capital Leases Cost Rollforward = Capital Leases Cost on Balance Sheet</v>
          </cell>
          <cell r="B37" t="str">
            <v>D1670 = G1670</v>
          </cell>
          <cell r="C37" t="str">
            <v>OK</v>
          </cell>
        </row>
        <row r="38">
          <cell r="A38" t="str">
            <v>Capital Leases Accumulated Amortization Rollforward = Capital Leases Accumulated Amortization on the Balance Sheet</v>
          </cell>
          <cell r="B38" t="str">
            <v>D1680 = G1680</v>
          </cell>
          <cell r="C38" t="str">
            <v>OK</v>
          </cell>
        </row>
        <row r="39">
          <cell r="A39" t="str">
            <v>A/P Trade Aging = A/P Trade on the Balance Sheet</v>
          </cell>
          <cell r="B39" t="str">
            <v>D2006 = G2018</v>
          </cell>
          <cell r="C39" t="str">
            <v>OK</v>
          </cell>
        </row>
        <row r="40">
          <cell r="A40" t="str">
            <v>S/T Loans rollforward = S/T Loans on the Balance Bheet</v>
          </cell>
          <cell r="B40" t="str">
            <v>D2124 = G2125</v>
          </cell>
          <cell r="C40" t="str">
            <v>OK</v>
          </cell>
        </row>
        <row r="41">
          <cell r="A41" t="str">
            <v>L/T debt rollforward = L/T debt on the Balance Sheet</v>
          </cell>
          <cell r="B41" t="str">
            <v>D2405 = (G2405 + G2145)</v>
          </cell>
          <cell r="C41" t="str">
            <v>OK</v>
          </cell>
        </row>
        <row r="42">
          <cell r="A42" t="str">
            <v>Capital lease liability rollforward = L/T capital leases on the Balance Sheet</v>
          </cell>
          <cell r="B42" t="str">
            <v>D2410 = (G2410 + G2150)</v>
          </cell>
          <cell r="C42" t="str">
            <v>OK</v>
          </cell>
        </row>
        <row r="43">
          <cell r="A43" t="str">
            <v>ESOP obligation rollforward = L/T ESOP obligation on the Balance Sheet</v>
          </cell>
          <cell r="B43" t="str">
            <v>D2415 = (G2415 + G2155)</v>
          </cell>
          <cell r="C43" t="str">
            <v>OK</v>
          </cell>
        </row>
        <row r="45">
          <cell r="A45" t="str">
            <v>Intercompany Data</v>
          </cell>
        </row>
        <row r="47">
          <cell r="A47" t="str">
            <v>Investment in Consolidated Subsidiaries = Investment in Consolidated Subsidiaries on Balance Sheet</v>
          </cell>
          <cell r="C47" t="str">
            <v>OK</v>
          </cell>
        </row>
        <row r="48">
          <cell r="A48" t="str">
            <v>Intercompany Loans = Intercompany Loans on Balance Sheet</v>
          </cell>
          <cell r="C48" t="str">
            <v>OK</v>
          </cell>
        </row>
        <row r="49">
          <cell r="A49" t="str">
            <v>Intercompany Transactions with Corporate = Intercompany Transactions with Corporate on Balance Sheet</v>
          </cell>
          <cell r="C49" t="str">
            <v>OK</v>
          </cell>
        </row>
        <row r="50">
          <cell r="A50" t="str">
            <v>Intercompany Net Equity Transfers = Intercompany Net Equity Transfers on Normalization Tab</v>
          </cell>
          <cell r="C50" t="str">
            <v>OK</v>
          </cell>
        </row>
        <row r="52">
          <cell r="A52" t="str">
            <v>Program Income Statement Data</v>
          </cell>
        </row>
        <row r="54">
          <cell r="A54" t="str">
            <v xml:space="preserve">Gross sales by program = Gross sales on the Income Statement </v>
          </cell>
          <cell r="B54" t="str">
            <v>X4100 = G4200 + G4400 + G4500 + G4600</v>
          </cell>
          <cell r="C54" t="str">
            <v>OK</v>
          </cell>
        </row>
        <row r="55">
          <cell r="A55" t="str">
            <v>I/C sales by program = I/C sales on the Income Statement</v>
          </cell>
          <cell r="B55" t="str">
            <v>X4400 =  G4400 + G4500 + G4600</v>
          </cell>
          <cell r="C55" t="str">
            <v>OK</v>
          </cell>
        </row>
        <row r="56">
          <cell r="A56" t="str">
            <v>External sales by program = External sales on the Income Statement</v>
          </cell>
          <cell r="B56" t="str">
            <v>X4200 = G4200</v>
          </cell>
          <cell r="C56" t="str">
            <v>OK</v>
          </cell>
        </row>
        <row r="57">
          <cell r="A57" t="str">
            <v>I/C sales (direct profit portion billed) by program = I/C sales (direct profit portion billed) on the Income Statement</v>
          </cell>
          <cell r="B57" t="str">
            <v>X4500 = G4500</v>
          </cell>
          <cell r="C57" t="str">
            <v>OK</v>
          </cell>
        </row>
        <row r="58">
          <cell r="A58" t="str">
            <v>Program profit by program = program profit on the Income Statement</v>
          </cell>
          <cell r="B58" t="str">
            <v>X7110 =            (G4200 + G4500) - (G5075 - G4400)</v>
          </cell>
          <cell r="C58" t="str">
            <v>OK</v>
          </cell>
        </row>
        <row r="59">
          <cell r="A59" t="str">
            <v>Gross negotiated backlog by program = Gross negotiated backlog on the Monthly Supplemental Income Statement</v>
          </cell>
          <cell r="B59" t="str">
            <v>X9925 = D9945</v>
          </cell>
          <cell r="C59" t="str">
            <v>OK</v>
          </cell>
        </row>
        <row r="60">
          <cell r="A60" t="str">
            <v xml:space="preserve">I/C negotiated backlog by program = I/C negotiated backlog on the Monthly Supplemental Income Statement </v>
          </cell>
          <cell r="B60" t="str">
            <v>X9926 = D9947</v>
          </cell>
          <cell r="C60" t="str">
            <v>OK</v>
          </cell>
        </row>
        <row r="61">
          <cell r="A61" t="str">
            <v xml:space="preserve">Net negotiated backlog by program = Net negotiated backlog on the Monthly Supplemental Income Statement </v>
          </cell>
          <cell r="B61" t="str">
            <v>X9924 = D9924</v>
          </cell>
          <cell r="C61" t="str">
            <v>OK</v>
          </cell>
        </row>
        <row r="62">
          <cell r="A62" t="str">
            <v xml:space="preserve">Gross negotiated orders by program = Gross negotiated orders on the Monthly Supplemental Income Statement </v>
          </cell>
          <cell r="B62" t="str">
            <v>X9928 = D9928</v>
          </cell>
          <cell r="C62" t="str">
            <v>OK</v>
          </cell>
        </row>
        <row r="63">
          <cell r="A63" t="str">
            <v xml:space="preserve">I/C negotiated orders by program = I/C negotiated orders on the Monthly Supplemental Income Statement </v>
          </cell>
          <cell r="B63" t="str">
            <v>X9929 = D9929</v>
          </cell>
          <cell r="C63" t="str">
            <v>OK</v>
          </cell>
        </row>
        <row r="64">
          <cell r="A64" t="str">
            <v xml:space="preserve">Net negotiated orders by program = Net negotiated orders on the Monthly Supplemental Income Statement </v>
          </cell>
          <cell r="B64" t="str">
            <v>X9924 = D9924</v>
          </cell>
          <cell r="C64" t="str">
            <v>OK</v>
          </cell>
        </row>
        <row r="65">
          <cell r="A65" t="str">
            <v xml:space="preserve">Ensure Net Backlog Rollforward ties </v>
          </cell>
          <cell r="B65" t="str">
            <v>Y9941 Open + Y9941 + X9927 - X4200 = X9924</v>
          </cell>
          <cell r="C65" t="str">
            <v>OK</v>
          </cell>
        </row>
        <row r="67">
          <cell r="A67" t="str">
            <v>Program Balance Sheet Data</v>
          </cell>
        </row>
        <row r="69">
          <cell r="A69" t="str">
            <v>A/R billed by program = A/R trade billed on the Balance Sheet</v>
          </cell>
          <cell r="B69" t="str">
            <v>X1102 = G1102</v>
          </cell>
          <cell r="C69" t="str">
            <v>OK</v>
          </cell>
        </row>
        <row r="70">
          <cell r="A70" t="str">
            <v xml:space="preserve">A/R unbilled by program = A/R trade unbilled on the Balance Sheet </v>
          </cell>
          <cell r="B70" t="str">
            <v>X1110 = G1110</v>
          </cell>
          <cell r="C70" t="str">
            <v>OK</v>
          </cell>
        </row>
        <row r="71">
          <cell r="A71" t="str">
            <v>A/R other by program = A/R other on the Balance Sheet</v>
          </cell>
          <cell r="B71" t="str">
            <v>X1120 = G1121 + G1125</v>
          </cell>
          <cell r="C71" t="str">
            <v>OK</v>
          </cell>
        </row>
        <row r="72">
          <cell r="A72" t="str">
            <v>A/R I/C by program = A/R I/C on the Balance Sheet</v>
          </cell>
          <cell r="B72" t="str">
            <v>X1130 = G1130</v>
          </cell>
          <cell r="C72" t="str">
            <v>OK</v>
          </cell>
        </row>
        <row r="73">
          <cell r="A73" t="str">
            <v xml:space="preserve">Gross inventories by program = Gross inventories on the Balance Sheet </v>
          </cell>
          <cell r="B73" t="str">
            <v>X1210 = G1212</v>
          </cell>
          <cell r="C73" t="str">
            <v>OK</v>
          </cell>
        </row>
        <row r="74">
          <cell r="A74" t="str">
            <v>Progress payments applied to inventories by program = Progress payments applied to inventories on the Balance Sheet</v>
          </cell>
          <cell r="B74" t="str">
            <v>X1250 = G1250</v>
          </cell>
          <cell r="C74" t="str">
            <v>OK</v>
          </cell>
        </row>
        <row r="75">
          <cell r="A75" t="str">
            <v>Customer advances applied to inventories by program = Customer advances applied to inventories on the Balance Sheet</v>
          </cell>
          <cell r="B75" t="str">
            <v>X1255 = G1255</v>
          </cell>
          <cell r="C75" t="str">
            <v>OK</v>
          </cell>
        </row>
        <row r="76">
          <cell r="A76" t="str">
            <v xml:space="preserve">A/R credit balances by program = A/R credit balances on the Balance Sheet </v>
          </cell>
          <cell r="B76" t="str">
            <v>X2046 = G2046</v>
          </cell>
          <cell r="C76" t="str">
            <v>OK</v>
          </cell>
        </row>
        <row r="77">
          <cell r="A77" t="str">
            <v xml:space="preserve">Inventory credit balances by program = Inventory credit balances on the Balance Sheet </v>
          </cell>
          <cell r="B77" t="str">
            <v>X2047 = G2047</v>
          </cell>
          <cell r="C77" t="str">
            <v>OK</v>
          </cell>
        </row>
        <row r="78">
          <cell r="A78" t="str">
            <v>Customer advances by program = Customer advances on the Balance Sheet</v>
          </cell>
          <cell r="B78" t="str">
            <v>X2045 = (G2044 + G2045)</v>
          </cell>
          <cell r="C78" t="str">
            <v>OK</v>
          </cell>
        </row>
        <row r="80">
          <cell r="A80" t="str">
            <v>Quarterly Accounting Rollforwards</v>
          </cell>
        </row>
        <row r="82">
          <cell r="A82" t="str">
            <v>COGS Detail = COGS on Income Statement</v>
          </cell>
          <cell r="B82" t="str">
            <v>D5075 = G5075</v>
          </cell>
          <cell r="C82" t="str">
            <v>Does not Tie to Income Statement</v>
          </cell>
        </row>
        <row r="83">
          <cell r="A83" t="str">
            <v>Corporate COGS Detail = COGS on Income Statement</v>
          </cell>
          <cell r="B83" t="str">
            <v>D5650 = G5075</v>
          </cell>
          <cell r="C83" t="str">
            <v>Does not Tie to Income Statement</v>
          </cell>
        </row>
        <row r="84">
          <cell r="A84" t="str">
            <v>US Cash Balance Details = US Cash Balance on Balance Sheet</v>
          </cell>
          <cell r="B84" t="str">
            <v>D1032 = G1032</v>
          </cell>
          <cell r="C84" t="str">
            <v>Does Not Tie to Balance Sheet</v>
          </cell>
        </row>
        <row r="85">
          <cell r="A85" t="str">
            <v>Foreign Cash Balance Details = Foreign Cash Balance on Balance Sheet</v>
          </cell>
          <cell r="B85" t="str">
            <v>D1034 = G1034</v>
          </cell>
          <cell r="C85" t="str">
            <v>OK</v>
          </cell>
        </row>
        <row r="86">
          <cell r="A86" t="str">
            <v xml:space="preserve">Intangible assets related to contracts &amp; programs acquired cost rollforward = intangible assets related to contracts &amp; programs acquired cost on the Balance Sheet </v>
          </cell>
          <cell r="B86" t="str">
            <v>D1810 = G1810</v>
          </cell>
          <cell r="C86" t="str">
            <v>OK</v>
          </cell>
        </row>
        <row r="87">
          <cell r="A87" t="str">
            <v>Intangible assets related to contracts &amp; programs acquired accumulated depreciation rollforward = intangible assets related to contracts &amp; programs acquired accumulated depreciation on the Balance Sheet</v>
          </cell>
          <cell r="B87" t="str">
            <v>D1820 = G1820</v>
          </cell>
          <cell r="C87" t="str">
            <v>OK</v>
          </cell>
        </row>
        <row r="88">
          <cell r="A88" t="str">
            <v>Intangible Assets related to contracts &amp; programs acquired amortization current year standard = Amortization of intangible assets related to contracts &amp; programs on the Income Statement</v>
          </cell>
          <cell r="B88" t="str">
            <v>D1824 = G9103</v>
          </cell>
          <cell r="C88" t="str">
            <v>OK</v>
          </cell>
        </row>
        <row r="89">
          <cell r="A89" t="str">
            <v>Goodwill cost rollforward = Goodwill cost on the Balance Sheet</v>
          </cell>
          <cell r="B89" t="str">
            <v>D1840 = G1840</v>
          </cell>
          <cell r="C89" t="str">
            <v>OK</v>
          </cell>
        </row>
        <row r="90">
          <cell r="A90" t="str">
            <v>Goodwill accumulated amortization rollforward = Goodwill accumulated amortization on the Balance Sheet</v>
          </cell>
          <cell r="B90" t="str">
            <v>D1850 = G1850</v>
          </cell>
          <cell r="C90" t="str">
            <v>OK</v>
          </cell>
        </row>
        <row r="91">
          <cell r="A91" t="str">
            <v>Goodwill amortization current year standard = amortization of goodwill on the income statement</v>
          </cell>
          <cell r="B91" t="str">
            <v>D1854 = G9101</v>
          </cell>
          <cell r="C91" t="str">
            <v>OK</v>
          </cell>
        </row>
        <row r="92">
          <cell r="A92" t="str">
            <v>Restructure costs (merger related) cost roll-forward = restructure costs (merger related) cost on the Balance Sheet</v>
          </cell>
          <cell r="B92" t="str">
            <v>D1941 = G1941</v>
          </cell>
          <cell r="C92" t="str">
            <v>OK</v>
          </cell>
        </row>
        <row r="93">
          <cell r="A93" t="str">
            <v xml:space="preserve">Restructure costs (merger related) accumulated amortization roll-forward = restructure costs (merger related) accumulated amortization on the Balance Sheet </v>
          </cell>
          <cell r="B93" t="str">
            <v>D1951 = G1951</v>
          </cell>
          <cell r="C93" t="str">
            <v>OK</v>
          </cell>
        </row>
        <row r="95">
          <cell r="A95" t="str">
            <v>Quarterly Tax Rollforwards</v>
          </cell>
        </row>
        <row r="97">
          <cell r="A97" t="str">
            <v>Current Deferred Tax Assets (Federal Income) Rollforward = Current Deferred Tax Assets (Federal Income) on Balance Sheet</v>
          </cell>
          <cell r="B97" t="str">
            <v>D1410 = G1410</v>
          </cell>
          <cell r="C97" t="str">
            <v>Does not Tie to Balance Sheet</v>
          </cell>
        </row>
        <row r="98">
          <cell r="A98" t="str">
            <v>Current Deferred Tax Assets (Foreign Income) Rollforward = Current Deferred Tax Assets (Foreign Income) on Balance Sheet</v>
          </cell>
          <cell r="B98" t="str">
            <v>D1420 = G1420</v>
          </cell>
          <cell r="C98" t="str">
            <v>OK</v>
          </cell>
        </row>
        <row r="99">
          <cell r="A99" t="str">
            <v>Current Deferred Tax Assets (State Income) Rollforward = Current Deferred Tax Assets (State Income) on Balance Sheet</v>
          </cell>
          <cell r="B99" t="str">
            <v>D1430 = G1430</v>
          </cell>
          <cell r="C99" t="str">
            <v>Does not Tie to Balance Sheet</v>
          </cell>
        </row>
        <row r="100">
          <cell r="A100" t="str">
            <v>Noncurrent deferred tax asset (federal income) rollforward = Noncurrent deferred tax asset (federal income) on the Balance Sheet</v>
          </cell>
          <cell r="B100" t="str">
            <v>D1910 = G1910</v>
          </cell>
          <cell r="C100" t="str">
            <v>OK</v>
          </cell>
        </row>
        <row r="101">
          <cell r="A101" t="str">
            <v>Noncurrent deferred tax asset (foreign income) rollforward = Noncurrent deferred tax asset (foreign income) on the Balance Sheet</v>
          </cell>
          <cell r="B101" t="str">
            <v>D1920 = G1920</v>
          </cell>
          <cell r="C101" t="str">
            <v>OK</v>
          </cell>
        </row>
        <row r="102">
          <cell r="A102" t="str">
            <v>Noncurrent deferred tax asset (state income) rollforward = Noncurrent deferred tax asset (state income) on the Balance Sheet</v>
          </cell>
          <cell r="B102" t="str">
            <v>D1930 = G1930</v>
          </cell>
          <cell r="C102" t="str">
            <v>OK</v>
          </cell>
        </row>
        <row r="103">
          <cell r="A103" t="str">
            <v>Accrued income taxes (federal) rollforward = Accrued income taxes (federal) on the Balance Sheet</v>
          </cell>
          <cell r="B103" t="str">
            <v>D2101 = G2101</v>
          </cell>
          <cell r="C103" t="str">
            <v>Does not Tie to Balance Sheet</v>
          </cell>
        </row>
        <row r="104">
          <cell r="A104" t="str">
            <v>Accrued income taxes (foreign) rollforward = Accrued income taxes (foreign) on the Balance Sheet</v>
          </cell>
          <cell r="B104" t="str">
            <v>D2110 = G2110</v>
          </cell>
          <cell r="C104" t="str">
            <v>OK</v>
          </cell>
        </row>
        <row r="105">
          <cell r="A105" t="str">
            <v>Accrued income taxes (state) rollforward = Accrued income taxes (state) on the Balance Sheet</v>
          </cell>
          <cell r="B105" t="str">
            <v>D2201 = G2201</v>
          </cell>
          <cell r="C105" t="str">
            <v>Does not Tie to Balance Sheet</v>
          </cell>
        </row>
        <row r="106">
          <cell r="A106" t="str">
            <v>Current deferred tax (federal income) rollforward = Current deferred tax (federal income) on the Balance Sheet</v>
          </cell>
          <cell r="B106" t="str">
            <v>D2251 = G2251</v>
          </cell>
          <cell r="C106" t="str">
            <v>OK</v>
          </cell>
        </row>
        <row r="107">
          <cell r="A107" t="str">
            <v>Current deferred tax (foreign income) rollforward = Current deferred tax (foreign income) on the Balance Sheet</v>
          </cell>
          <cell r="B107" t="str">
            <v>D2261 = G2261</v>
          </cell>
          <cell r="C107" t="str">
            <v>OK</v>
          </cell>
        </row>
        <row r="108">
          <cell r="A108" t="str">
            <v>Current deferred tax (state income) rollforward = Current deferred tax (state income) on the Balance Sheet</v>
          </cell>
          <cell r="B108" t="str">
            <v>D2271 = G2271</v>
          </cell>
          <cell r="C108" t="str">
            <v>OK</v>
          </cell>
        </row>
        <row r="109">
          <cell r="A109" t="str">
            <v>Noncurrent deferred tax (federal income) rollforward = Noncurrent deferred tax (federal income) on the Balance Sheet</v>
          </cell>
          <cell r="B109" t="str">
            <v>D2450 = G2450</v>
          </cell>
          <cell r="C109" t="str">
            <v>Does not Tie to Balance Sheet</v>
          </cell>
        </row>
        <row r="110">
          <cell r="A110" t="str">
            <v>Noncurrent deferred tax (foreign income) rollforward = Noncurrent deferred tax (foreign income) on the Balance Sheet</v>
          </cell>
          <cell r="B110" t="str">
            <v>D2460 = G2460</v>
          </cell>
          <cell r="C110" t="str">
            <v>OK</v>
          </cell>
        </row>
        <row r="111">
          <cell r="A111" t="str">
            <v>Noncurrent deferred tax (state income) rollforward = Noncurrent deferred tax (state income) on the Balance Sheet</v>
          </cell>
          <cell r="B111" t="str">
            <v>D2470 = G2470</v>
          </cell>
          <cell r="C111" t="str">
            <v>Does not Tie to Balance Sheet</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 Total"/>
      <sheetName val="Check Total 2"/>
      <sheetName val=" Rounds"/>
      <sheetName val="5_Cash Flow - Consolidated "/>
      <sheetName val="5A_Sector_Summary"/>
      <sheetName val="By_Company"/>
      <sheetName val="Analysis of Other"/>
      <sheetName val="Debt Issuances"/>
      <sheetName val="Stock Issuances"/>
      <sheetName val="Summary"/>
      <sheetName val="Aeronautics"/>
      <sheetName val="Electronic Systems"/>
      <sheetName val="Space Systems"/>
      <sheetName val="Integrated Systems &amp; Solutions"/>
      <sheetName val="Info &amp; Tech Services"/>
      <sheetName val="Global Telecom"/>
      <sheetName val="Strategic Initiatives"/>
      <sheetName val="Other Companies"/>
      <sheetName val="Prior Year"/>
      <sheetName val="Prior Period"/>
      <sheetName val="Acct. Summary"/>
      <sheetName val="B10_Cash Flow - By Sector "/>
      <sheetName val="B12_Qtr Cash Flow - Cons"/>
      <sheetName val="B11_Qtr Cash Flow - By Sector"/>
      <sheetName val="Technology Services"/>
      <sheetName val="B11_Cash Flow - By Sector "/>
      <sheetName val="Inputs"/>
      <sheetName val="Systems Integration"/>
      <sheetName val="Aeronautical Systems"/>
      <sheetName val="B13_Qtr Cash Flow - By Sector"/>
      <sheetName val="5_Perform"/>
      <sheetName val="B12_Cash Flow - By Sector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11">
    <pageSetUpPr fitToPage="1"/>
  </sheetPr>
  <dimension ref="A1:Q68"/>
  <sheetViews>
    <sheetView tabSelected="1" zoomScale="55" zoomScaleNormal="55" zoomScalePageLayoutView="55" workbookViewId="0"/>
  </sheetViews>
  <sheetFormatPr defaultColWidth="7.08984375" defaultRowHeight="20.399999999999999" x14ac:dyDescent="0.35"/>
  <cols>
    <col min="1" max="1" width="80.6328125" style="6" customWidth="1"/>
    <col min="2" max="2" width="8.08984375" style="272" customWidth="1"/>
    <col min="3" max="3" width="17.81640625" style="6" customWidth="1"/>
    <col min="4" max="4" width="7.90625" style="6" customWidth="1"/>
    <col min="5" max="5" width="17.81640625" style="6" customWidth="1"/>
    <col min="6" max="6" width="7.08984375" style="6"/>
    <col min="7" max="7" width="17.81640625" style="6" customWidth="1"/>
    <col min="8" max="8" width="7.90625" style="6" customWidth="1"/>
    <col min="9" max="9" width="17.81640625" style="6" customWidth="1"/>
    <col min="10" max="10" width="7.08984375" style="6"/>
    <col min="11" max="11" width="10.6328125" style="6" bestFit="1" customWidth="1"/>
    <col min="12" max="16384" width="7.08984375" style="6"/>
  </cols>
  <sheetData>
    <row r="1" spans="1:9" ht="21" x14ac:dyDescent="0.4">
      <c r="A1" s="236" t="s">
        <v>106</v>
      </c>
      <c r="B1" s="237"/>
      <c r="C1" s="238"/>
      <c r="D1" s="238"/>
      <c r="E1" s="238"/>
      <c r="G1" s="238"/>
      <c r="H1" s="238"/>
      <c r="I1" s="238"/>
    </row>
    <row r="2" spans="1:9" ht="21" x14ac:dyDescent="0.4">
      <c r="A2" s="236" t="s">
        <v>153</v>
      </c>
      <c r="B2" s="237"/>
      <c r="C2" s="2"/>
      <c r="D2" s="2"/>
      <c r="E2" s="2"/>
      <c r="G2" s="2"/>
      <c r="H2" s="2"/>
      <c r="I2" s="2"/>
    </row>
    <row r="3" spans="1:9" ht="21" x14ac:dyDescent="0.4">
      <c r="A3" s="236" t="s">
        <v>92</v>
      </c>
      <c r="B3" s="237"/>
      <c r="C3" s="238"/>
      <c r="D3" s="238"/>
      <c r="E3" s="238"/>
      <c r="G3" s="238"/>
      <c r="H3" s="238"/>
      <c r="I3" s="238"/>
    </row>
    <row r="4" spans="1:9" ht="21" x14ac:dyDescent="0.4">
      <c r="A4" s="236"/>
      <c r="B4" s="237"/>
      <c r="C4" s="238"/>
      <c r="D4" s="238"/>
      <c r="E4" s="238"/>
      <c r="G4" s="238"/>
      <c r="H4" s="238"/>
      <c r="I4" s="238"/>
    </row>
    <row r="5" spans="1:9" ht="21" x14ac:dyDescent="0.4">
      <c r="A5" s="236"/>
      <c r="B5" s="237"/>
      <c r="C5" s="238"/>
      <c r="D5" s="238"/>
      <c r="E5" s="238"/>
      <c r="G5" s="238"/>
      <c r="H5" s="238"/>
      <c r="I5" s="238"/>
    </row>
    <row r="6" spans="1:9" ht="23.25" customHeight="1" thickBot="1" x14ac:dyDescent="0.45">
      <c r="A6" s="239"/>
      <c r="B6" s="237"/>
      <c r="C6" s="455" t="s">
        <v>150</v>
      </c>
      <c r="D6" s="455"/>
      <c r="E6" s="455"/>
      <c r="G6" s="455" t="s">
        <v>149</v>
      </c>
      <c r="H6" s="455"/>
      <c r="I6" s="455"/>
    </row>
    <row r="7" spans="1:9" ht="8.25" customHeight="1" x14ac:dyDescent="0.4">
      <c r="A7" s="239"/>
      <c r="B7" s="237"/>
      <c r="C7" s="240"/>
      <c r="D7" s="240"/>
      <c r="E7" s="240"/>
      <c r="G7" s="240"/>
      <c r="H7" s="240"/>
      <c r="I7" s="240"/>
    </row>
    <row r="8" spans="1:9" s="243" customFormat="1" ht="24" x14ac:dyDescent="0.4">
      <c r="A8" s="239"/>
      <c r="B8" s="241"/>
      <c r="C8" s="244" t="s">
        <v>107</v>
      </c>
      <c r="D8" s="242"/>
      <c r="E8" s="244" t="s">
        <v>108</v>
      </c>
      <c r="G8" s="244" t="s">
        <v>107</v>
      </c>
      <c r="H8" s="242"/>
      <c r="I8" s="244" t="s">
        <v>108</v>
      </c>
    </row>
    <row r="9" spans="1:9" ht="21" x14ac:dyDescent="0.4">
      <c r="A9" s="239"/>
      <c r="B9" s="237"/>
      <c r="C9" s="238"/>
      <c r="D9" s="238"/>
      <c r="E9" s="238"/>
      <c r="G9" s="238"/>
      <c r="H9" s="238"/>
      <c r="I9" s="238"/>
    </row>
    <row r="10" spans="1:9" ht="21" x14ac:dyDescent="0.4">
      <c r="A10" s="236" t="s">
        <v>20</v>
      </c>
      <c r="B10" s="246"/>
      <c r="C10" s="175">
        <v>12099</v>
      </c>
      <c r="D10" s="247"/>
      <c r="E10" s="176">
        <v>12211</v>
      </c>
      <c r="G10" s="175">
        <v>47182</v>
      </c>
      <c r="H10" s="247"/>
      <c r="I10" s="176">
        <v>46499</v>
      </c>
    </row>
    <row r="11" spans="1:9" ht="7.5" customHeight="1" x14ac:dyDescent="0.4">
      <c r="A11" s="245"/>
      <c r="B11" s="246"/>
      <c r="C11" s="248"/>
      <c r="D11" s="247"/>
      <c r="E11" s="249"/>
      <c r="G11" s="248"/>
      <c r="H11" s="247"/>
      <c r="I11" s="249"/>
    </row>
    <row r="12" spans="1:9" ht="24" x14ac:dyDescent="0.4">
      <c r="A12" s="236" t="s">
        <v>231</v>
      </c>
      <c r="B12" s="246"/>
      <c r="C12" s="190">
        <v>-11104</v>
      </c>
      <c r="D12" s="247"/>
      <c r="E12" s="191">
        <v>-11199</v>
      </c>
      <c r="G12" s="190">
        <v>-42986</v>
      </c>
      <c r="H12" s="247"/>
      <c r="I12" s="191">
        <v>-42755</v>
      </c>
    </row>
    <row r="13" spans="1:9" ht="7.5" customHeight="1" x14ac:dyDescent="0.4">
      <c r="A13" s="238"/>
      <c r="B13" s="246"/>
      <c r="C13" s="248"/>
      <c r="D13" s="249"/>
      <c r="E13" s="249"/>
      <c r="G13" s="248"/>
      <c r="H13" s="249"/>
      <c r="I13" s="249"/>
    </row>
    <row r="14" spans="1:9" ht="21" x14ac:dyDescent="0.4">
      <c r="A14" s="238" t="s">
        <v>43</v>
      </c>
      <c r="B14" s="246"/>
      <c r="C14" s="179">
        <v>995</v>
      </c>
      <c r="D14" s="250"/>
      <c r="E14" s="180">
        <v>1012</v>
      </c>
      <c r="G14" s="179">
        <v>4196</v>
      </c>
      <c r="H14" s="250"/>
      <c r="I14" s="180">
        <v>3744</v>
      </c>
    </row>
    <row r="15" spans="1:9" ht="7.5" customHeight="1" x14ac:dyDescent="0.4">
      <c r="A15" s="238"/>
      <c r="B15" s="246"/>
      <c r="C15" s="251"/>
      <c r="D15" s="250"/>
      <c r="E15" s="250"/>
      <c r="G15" s="251"/>
      <c r="H15" s="250"/>
      <c r="I15" s="250"/>
    </row>
    <row r="16" spans="1:9" ht="21" x14ac:dyDescent="0.4">
      <c r="A16" s="238" t="s">
        <v>42</v>
      </c>
      <c r="B16" s="246"/>
      <c r="C16" s="190">
        <v>66</v>
      </c>
      <c r="D16" s="250"/>
      <c r="E16" s="191">
        <v>94</v>
      </c>
      <c r="G16" s="190">
        <v>238</v>
      </c>
      <c r="H16" s="250"/>
      <c r="I16" s="191">
        <v>276</v>
      </c>
    </row>
    <row r="17" spans="1:9" ht="7.5" customHeight="1" x14ac:dyDescent="0.4">
      <c r="A17" s="238"/>
      <c r="B17" s="246"/>
      <c r="C17" s="251"/>
      <c r="D17" s="250"/>
      <c r="E17" s="250"/>
      <c r="G17" s="251"/>
      <c r="H17" s="250"/>
      <c r="I17" s="250"/>
    </row>
    <row r="18" spans="1:9" ht="21" x14ac:dyDescent="0.4">
      <c r="A18" s="236" t="s">
        <v>23</v>
      </c>
      <c r="B18" s="246"/>
      <c r="C18" s="179">
        <v>1061</v>
      </c>
      <c r="D18" s="250"/>
      <c r="E18" s="180">
        <v>1106</v>
      </c>
      <c r="G18" s="179">
        <v>4434</v>
      </c>
      <c r="H18" s="250"/>
      <c r="I18" s="180">
        <v>4020</v>
      </c>
    </row>
    <row r="19" spans="1:9" ht="7.5" customHeight="1" x14ac:dyDescent="0.4">
      <c r="A19" s="238"/>
      <c r="B19" s="246"/>
      <c r="C19" s="179"/>
      <c r="D19" s="250"/>
      <c r="E19" s="180"/>
      <c r="G19" s="179"/>
      <c r="H19" s="250"/>
      <c r="I19" s="180"/>
    </row>
    <row r="20" spans="1:9" ht="21" x14ac:dyDescent="0.4">
      <c r="A20" s="245" t="s">
        <v>33</v>
      </c>
      <c r="B20" s="246"/>
      <c r="C20" s="179">
        <v>-94</v>
      </c>
      <c r="D20" s="250"/>
      <c r="E20" s="180">
        <v>-96</v>
      </c>
      <c r="G20" s="179">
        <v>-383</v>
      </c>
      <c r="H20" s="250"/>
      <c r="I20" s="180">
        <v>-354</v>
      </c>
    </row>
    <row r="21" spans="1:9" ht="7.5" customHeight="1" x14ac:dyDescent="0.4">
      <c r="A21" s="238"/>
      <c r="B21" s="246"/>
      <c r="C21" s="179"/>
      <c r="D21" s="250"/>
      <c r="E21" s="180"/>
      <c r="G21" s="179"/>
      <c r="H21" s="250"/>
      <c r="I21" s="180"/>
    </row>
    <row r="22" spans="1:9" ht="23.4" x14ac:dyDescent="0.4">
      <c r="A22" s="373" t="s">
        <v>183</v>
      </c>
      <c r="B22" s="246"/>
      <c r="C22" s="190">
        <v>-9</v>
      </c>
      <c r="D22" s="250"/>
      <c r="E22" s="191">
        <v>-44</v>
      </c>
      <c r="G22" s="190">
        <v>21</v>
      </c>
      <c r="H22" s="250"/>
      <c r="I22" s="191">
        <v>-35</v>
      </c>
    </row>
    <row r="23" spans="1:9" ht="7.5" customHeight="1" x14ac:dyDescent="0.4">
      <c r="A23" s="238"/>
      <c r="B23" s="246"/>
      <c r="C23" s="179"/>
      <c r="D23" s="250"/>
      <c r="E23" s="180"/>
      <c r="G23" s="179"/>
      <c r="H23" s="250"/>
      <c r="I23" s="180"/>
    </row>
    <row r="24" spans="1:9" ht="21" x14ac:dyDescent="0.4">
      <c r="A24" s="245" t="s">
        <v>38</v>
      </c>
      <c r="B24" s="246"/>
      <c r="C24" s="179">
        <v>958</v>
      </c>
      <c r="D24" s="250"/>
      <c r="E24" s="180">
        <v>966</v>
      </c>
      <c r="G24" s="179">
        <v>4072</v>
      </c>
      <c r="H24" s="250"/>
      <c r="I24" s="180">
        <v>3631</v>
      </c>
    </row>
    <row r="25" spans="1:9" ht="7.5" customHeight="1" x14ac:dyDescent="0.4">
      <c r="A25" s="238"/>
      <c r="B25" s="246"/>
      <c r="C25" s="179"/>
      <c r="D25" s="250"/>
      <c r="E25" s="180"/>
      <c r="G25" s="179"/>
      <c r="H25" s="250"/>
      <c r="I25" s="180"/>
    </row>
    <row r="26" spans="1:9" ht="21" x14ac:dyDescent="0.4">
      <c r="A26" s="245" t="s">
        <v>34</v>
      </c>
      <c r="B26" s="246"/>
      <c r="C26" s="190">
        <v>-389</v>
      </c>
      <c r="D26" s="250"/>
      <c r="E26" s="191">
        <v>-268</v>
      </c>
      <c r="G26" s="190">
        <v>-1327</v>
      </c>
      <c r="H26" s="250"/>
      <c r="I26" s="191">
        <v>-964</v>
      </c>
    </row>
    <row r="27" spans="1:9" ht="7.5" customHeight="1" x14ac:dyDescent="0.4">
      <c r="A27" s="245"/>
      <c r="B27" s="246"/>
      <c r="C27" s="106"/>
      <c r="D27" s="247"/>
      <c r="E27" s="162"/>
      <c r="G27" s="106"/>
      <c r="H27" s="247"/>
      <c r="I27" s="162"/>
    </row>
    <row r="28" spans="1:9" ht="21" x14ac:dyDescent="0.4">
      <c r="A28" s="245" t="s">
        <v>82</v>
      </c>
      <c r="B28" s="246"/>
      <c r="C28" s="106">
        <v>569</v>
      </c>
      <c r="D28" s="252"/>
      <c r="E28" s="162">
        <v>698</v>
      </c>
      <c r="G28" s="106">
        <v>2745</v>
      </c>
      <c r="H28" s="252"/>
      <c r="I28" s="162">
        <v>2667</v>
      </c>
    </row>
    <row r="29" spans="1:9" ht="7.5" customHeight="1" x14ac:dyDescent="0.4">
      <c r="A29" s="245"/>
      <c r="B29" s="246"/>
      <c r="C29" s="106"/>
      <c r="D29" s="247"/>
      <c r="E29" s="162"/>
      <c r="G29" s="106"/>
      <c r="H29" s="247"/>
      <c r="I29" s="162"/>
    </row>
    <row r="30" spans="1:9" ht="23.4" x14ac:dyDescent="0.4">
      <c r="A30" s="245" t="s">
        <v>232</v>
      </c>
      <c r="B30" s="246"/>
      <c r="C30" s="190">
        <v>0</v>
      </c>
      <c r="D30" s="247"/>
      <c r="E30" s="191">
        <v>-15</v>
      </c>
      <c r="G30" s="190">
        <v>0</v>
      </c>
      <c r="H30" s="247"/>
      <c r="I30" s="191">
        <v>-12</v>
      </c>
    </row>
    <row r="31" spans="1:9" ht="7.5" customHeight="1" x14ac:dyDescent="0.4">
      <c r="A31" s="238"/>
      <c r="B31" s="246"/>
      <c r="C31" s="179"/>
      <c r="D31" s="238"/>
      <c r="E31" s="180"/>
      <c r="G31" s="179"/>
      <c r="H31" s="238"/>
      <c r="I31" s="180"/>
    </row>
    <row r="32" spans="1:9" ht="21.6" thickBot="1" x14ac:dyDescent="0.45">
      <c r="A32" s="239" t="s">
        <v>35</v>
      </c>
      <c r="B32" s="246"/>
      <c r="C32" s="185">
        <v>569</v>
      </c>
      <c r="D32" s="249"/>
      <c r="E32" s="186">
        <v>683</v>
      </c>
      <c r="G32" s="185">
        <v>2745</v>
      </c>
      <c r="H32" s="249"/>
      <c r="I32" s="186">
        <v>2655</v>
      </c>
    </row>
    <row r="33" spans="1:17" ht="7.5" customHeight="1" thickTop="1" x14ac:dyDescent="0.4">
      <c r="A33" s="238"/>
      <c r="B33" s="246"/>
      <c r="C33" s="248"/>
      <c r="D33" s="249"/>
      <c r="E33" s="249"/>
      <c r="G33" s="248"/>
      <c r="H33" s="249"/>
      <c r="I33" s="249"/>
    </row>
    <row r="34" spans="1:17" ht="21.6" thickBot="1" x14ac:dyDescent="0.45">
      <c r="A34" s="245" t="s">
        <v>36</v>
      </c>
      <c r="B34" s="246"/>
      <c r="C34" s="448">
        <v>40.6</v>
      </c>
      <c r="D34" s="253" t="s">
        <v>25</v>
      </c>
      <c r="E34" s="449">
        <v>27.7</v>
      </c>
      <c r="F34" s="6" t="s">
        <v>25</v>
      </c>
      <c r="G34" s="448">
        <v>32.6</v>
      </c>
      <c r="H34" s="253" t="s">
        <v>25</v>
      </c>
      <c r="I34" s="449">
        <v>26.5</v>
      </c>
      <c r="J34" s="6" t="s">
        <v>25</v>
      </c>
      <c r="K34" s="426"/>
    </row>
    <row r="35" spans="1:17" ht="21.6" thickTop="1" x14ac:dyDescent="0.4">
      <c r="A35" s="238"/>
      <c r="B35" s="246"/>
      <c r="C35" s="254"/>
      <c r="D35" s="255"/>
      <c r="E35" s="255"/>
      <c r="G35" s="254"/>
      <c r="H35" s="255"/>
      <c r="I35" s="255"/>
    </row>
    <row r="36" spans="1:17" ht="21" x14ac:dyDescent="0.4">
      <c r="A36" s="275" t="s">
        <v>203</v>
      </c>
      <c r="B36" s="246"/>
      <c r="C36" s="254"/>
      <c r="D36" s="255"/>
      <c r="E36" s="255"/>
      <c r="G36" s="254"/>
      <c r="H36" s="255"/>
      <c r="I36" s="255"/>
    </row>
    <row r="37" spans="1:17" s="260" customFormat="1" ht="21" x14ac:dyDescent="0.4">
      <c r="A37" s="256" t="s">
        <v>31</v>
      </c>
      <c r="B37" s="257"/>
      <c r="C37" s="258"/>
      <c r="D37" s="255"/>
      <c r="E37" s="259"/>
      <c r="G37" s="258"/>
      <c r="H37" s="255"/>
      <c r="I37" s="259"/>
    </row>
    <row r="38" spans="1:17" s="260" customFormat="1" ht="21" x14ac:dyDescent="0.4">
      <c r="A38" s="261" t="s">
        <v>41</v>
      </c>
      <c r="B38" s="257"/>
      <c r="C38" s="258">
        <v>1.76</v>
      </c>
      <c r="D38" s="255"/>
      <c r="E38" s="259">
        <v>2.16</v>
      </c>
      <c r="G38" s="258">
        <v>8.48</v>
      </c>
      <c r="H38" s="255"/>
      <c r="I38" s="259">
        <v>7.94</v>
      </c>
    </row>
    <row r="39" spans="1:17" s="260" customFormat="1" ht="21" x14ac:dyDescent="0.4">
      <c r="A39" s="261" t="s">
        <v>44</v>
      </c>
      <c r="B39" s="257"/>
      <c r="C39" s="262">
        <v>0</v>
      </c>
      <c r="D39" s="255"/>
      <c r="E39" s="263">
        <v>-0.04</v>
      </c>
      <c r="G39" s="262">
        <v>0</v>
      </c>
      <c r="H39" s="255"/>
      <c r="I39" s="263">
        <v>-0.04</v>
      </c>
    </row>
    <row r="40" spans="1:17" s="260" customFormat="1" ht="21.6" thickBot="1" x14ac:dyDescent="0.45">
      <c r="A40" s="256" t="s">
        <v>77</v>
      </c>
      <c r="B40" s="257"/>
      <c r="C40" s="264">
        <v>1.76</v>
      </c>
      <c r="D40" s="255"/>
      <c r="E40" s="265">
        <v>2.12</v>
      </c>
      <c r="G40" s="264">
        <v>8.48</v>
      </c>
      <c r="H40" s="255"/>
      <c r="I40" s="265">
        <v>7.9</v>
      </c>
    </row>
    <row r="41" spans="1:17" s="260" customFormat="1" ht="21.6" thickTop="1" x14ac:dyDescent="0.4">
      <c r="A41" s="256"/>
      <c r="B41" s="257"/>
      <c r="C41" s="258"/>
      <c r="D41" s="255"/>
      <c r="E41" s="259"/>
      <c r="G41" s="258"/>
      <c r="H41" s="255"/>
      <c r="I41" s="259"/>
    </row>
    <row r="42" spans="1:17" s="260" customFormat="1" ht="21" x14ac:dyDescent="0.4">
      <c r="A42" s="256" t="s">
        <v>32</v>
      </c>
      <c r="B42" s="257"/>
      <c r="C42" s="258"/>
      <c r="D42" s="266"/>
      <c r="E42" s="259"/>
      <c r="G42" s="258"/>
      <c r="H42" s="266"/>
      <c r="I42" s="259"/>
    </row>
    <row r="43" spans="1:17" s="260" customFormat="1" ht="21" x14ac:dyDescent="0.4">
      <c r="A43" s="261" t="s">
        <v>41</v>
      </c>
      <c r="B43" s="257"/>
      <c r="C43" s="258">
        <v>1.73</v>
      </c>
      <c r="D43" s="255"/>
      <c r="E43" s="259">
        <v>2.14</v>
      </c>
      <c r="G43" s="258">
        <v>8.36</v>
      </c>
      <c r="H43" s="255"/>
      <c r="I43" s="259">
        <v>7.85</v>
      </c>
    </row>
    <row r="44" spans="1:17" s="260" customFormat="1" ht="21" x14ac:dyDescent="0.4">
      <c r="A44" s="261" t="s">
        <v>44</v>
      </c>
      <c r="B44" s="257"/>
      <c r="C44" s="262">
        <v>0</v>
      </c>
      <c r="D44" s="255"/>
      <c r="E44" s="263">
        <v>-0.05</v>
      </c>
      <c r="G44" s="262">
        <v>0</v>
      </c>
      <c r="H44" s="255"/>
      <c r="I44" s="263">
        <v>-0.04</v>
      </c>
    </row>
    <row r="45" spans="1:17" s="260" customFormat="1" ht="21.6" thickBot="1" x14ac:dyDescent="0.45">
      <c r="A45" s="256" t="s">
        <v>78</v>
      </c>
      <c r="B45" s="257"/>
      <c r="C45" s="264">
        <v>1.73</v>
      </c>
      <c r="D45" s="255"/>
      <c r="E45" s="265">
        <v>2.09</v>
      </c>
      <c r="G45" s="264">
        <v>8.36</v>
      </c>
      <c r="H45" s="255"/>
      <c r="I45" s="265">
        <v>7.81</v>
      </c>
    </row>
    <row r="46" spans="1:17" ht="21.6" thickTop="1" x14ac:dyDescent="0.4">
      <c r="A46" s="245"/>
      <c r="B46" s="246"/>
      <c r="C46" s="254"/>
      <c r="D46" s="255"/>
      <c r="E46" s="255"/>
      <c r="G46" s="254"/>
      <c r="H46" s="255"/>
      <c r="I46" s="255"/>
      <c r="Q46" s="260"/>
    </row>
    <row r="47" spans="1:17" ht="21" x14ac:dyDescent="0.4">
      <c r="A47" s="236" t="s">
        <v>233</v>
      </c>
      <c r="B47" s="246"/>
      <c r="C47" s="267"/>
      <c r="D47" s="255"/>
      <c r="E47" s="38"/>
      <c r="G47" s="267"/>
      <c r="H47" s="255"/>
      <c r="I47" s="38"/>
      <c r="Q47" s="260"/>
    </row>
    <row r="48" spans="1:17" ht="21" x14ac:dyDescent="0.4">
      <c r="A48" s="245" t="s">
        <v>31</v>
      </c>
      <c r="B48" s="246"/>
      <c r="C48" s="267">
        <v>322.7</v>
      </c>
      <c r="D48" s="255"/>
      <c r="E48" s="38">
        <v>322.5</v>
      </c>
      <c r="G48" s="267">
        <v>323.7</v>
      </c>
      <c r="H48" s="255"/>
      <c r="I48" s="38">
        <v>335.9</v>
      </c>
      <c r="Q48" s="260"/>
    </row>
    <row r="49" spans="1:9" ht="21" x14ac:dyDescent="0.4">
      <c r="A49" s="256" t="s">
        <v>32</v>
      </c>
      <c r="B49" s="238"/>
      <c r="C49" s="267">
        <v>328</v>
      </c>
      <c r="D49" s="38"/>
      <c r="E49" s="38">
        <v>326.7</v>
      </c>
      <c r="G49" s="267">
        <v>328.4</v>
      </c>
      <c r="H49" s="38"/>
      <c r="I49" s="38">
        <v>339.9</v>
      </c>
    </row>
    <row r="50" spans="1:9" ht="21" x14ac:dyDescent="0.4">
      <c r="A50" s="238"/>
      <c r="B50" s="268"/>
      <c r="C50" s="269"/>
      <c r="D50" s="238"/>
      <c r="E50" s="2"/>
      <c r="G50" s="269"/>
      <c r="H50" s="238"/>
      <c r="I50" s="2"/>
    </row>
    <row r="51" spans="1:9" ht="21" x14ac:dyDescent="0.4">
      <c r="A51" s="2" t="s">
        <v>90</v>
      </c>
      <c r="B51" s="237"/>
      <c r="C51" s="270"/>
      <c r="D51" s="2"/>
      <c r="E51" s="2"/>
      <c r="G51" s="424">
        <v>321</v>
      </c>
      <c r="H51" s="2"/>
      <c r="I51" s="425">
        <v>321</v>
      </c>
    </row>
    <row r="52" spans="1:9" ht="24" x14ac:dyDescent="0.4">
      <c r="A52" s="271"/>
      <c r="B52" s="237"/>
      <c r="C52" s="2"/>
      <c r="D52" s="2"/>
      <c r="E52" s="2"/>
      <c r="G52" s="2"/>
      <c r="H52" s="2"/>
      <c r="I52" s="2"/>
    </row>
    <row r="53" spans="1:9" ht="23.25" customHeight="1" x14ac:dyDescent="0.35">
      <c r="A53" s="453" t="s">
        <v>223</v>
      </c>
      <c r="B53" s="453"/>
      <c r="C53" s="453"/>
      <c r="D53" s="453"/>
      <c r="E53" s="453"/>
      <c r="F53" s="453"/>
      <c r="G53" s="453"/>
      <c r="H53" s="453"/>
      <c r="I53" s="453"/>
    </row>
    <row r="54" spans="1:9" ht="23.25" customHeight="1" x14ac:dyDescent="0.35">
      <c r="A54" s="456" t="s">
        <v>250</v>
      </c>
      <c r="B54" s="456"/>
      <c r="C54" s="456"/>
      <c r="D54" s="456"/>
      <c r="E54" s="456"/>
      <c r="F54" s="456"/>
      <c r="G54" s="456"/>
      <c r="H54" s="456"/>
      <c r="I54" s="456"/>
    </row>
    <row r="55" spans="1:9" ht="23.25" customHeight="1" x14ac:dyDescent="0.35">
      <c r="A55" s="454" t="s">
        <v>251</v>
      </c>
      <c r="B55" s="454"/>
      <c r="C55" s="454"/>
      <c r="D55" s="454"/>
      <c r="E55" s="454"/>
      <c r="F55" s="454"/>
      <c r="G55" s="454"/>
      <c r="H55" s="454"/>
      <c r="I55" s="454"/>
    </row>
    <row r="56" spans="1:9" ht="23.25" customHeight="1" x14ac:dyDescent="0.35">
      <c r="A56" s="454" t="s">
        <v>252</v>
      </c>
      <c r="B56" s="454"/>
      <c r="C56" s="454"/>
      <c r="D56" s="454"/>
      <c r="E56" s="454"/>
      <c r="F56" s="454"/>
      <c r="G56" s="454"/>
      <c r="H56" s="454"/>
      <c r="I56" s="454"/>
    </row>
    <row r="57" spans="1:9" ht="23.25" customHeight="1" x14ac:dyDescent="0.35">
      <c r="A57" s="453" t="s">
        <v>243</v>
      </c>
      <c r="B57" s="453"/>
      <c r="C57" s="453"/>
      <c r="D57" s="453"/>
      <c r="E57" s="453"/>
      <c r="F57" s="453"/>
      <c r="G57" s="453"/>
      <c r="H57" s="453"/>
      <c r="I57" s="453"/>
    </row>
    <row r="58" spans="1:9" ht="23.25" customHeight="1" x14ac:dyDescent="0.35">
      <c r="A58" s="454" t="s">
        <v>246</v>
      </c>
      <c r="B58" s="454"/>
      <c r="C58" s="454"/>
      <c r="D58" s="454"/>
      <c r="E58" s="454"/>
      <c r="F58" s="454"/>
      <c r="G58" s="454"/>
      <c r="H58" s="454"/>
      <c r="I58" s="454"/>
    </row>
    <row r="59" spans="1:9" ht="23.25" customHeight="1" x14ac:dyDescent="0.35">
      <c r="A59" s="454" t="s">
        <v>244</v>
      </c>
      <c r="B59" s="454"/>
      <c r="C59" s="454"/>
      <c r="D59" s="454"/>
      <c r="E59" s="454"/>
      <c r="F59" s="454"/>
      <c r="G59" s="454"/>
      <c r="H59" s="454"/>
      <c r="I59" s="454"/>
    </row>
    <row r="60" spans="1:9" ht="23.25" customHeight="1" x14ac:dyDescent="0.35">
      <c r="A60" s="454" t="s">
        <v>245</v>
      </c>
      <c r="B60" s="454"/>
      <c r="C60" s="454"/>
      <c r="D60" s="454"/>
      <c r="E60" s="454"/>
      <c r="F60" s="454"/>
      <c r="G60" s="454"/>
      <c r="H60" s="454"/>
      <c r="I60" s="454"/>
    </row>
    <row r="61" spans="1:9" ht="23.25" customHeight="1" x14ac:dyDescent="0.35">
      <c r="A61" s="453" t="s">
        <v>234</v>
      </c>
      <c r="B61" s="453"/>
      <c r="C61" s="453"/>
      <c r="D61" s="453"/>
      <c r="E61" s="453"/>
      <c r="F61" s="453"/>
      <c r="G61" s="453"/>
      <c r="H61" s="453"/>
      <c r="I61" s="453"/>
    </row>
    <row r="62" spans="1:9" ht="23.25" customHeight="1" x14ac:dyDescent="0.35">
      <c r="A62" s="454" t="s">
        <v>216</v>
      </c>
      <c r="B62" s="454"/>
      <c r="C62" s="454"/>
      <c r="D62" s="454"/>
      <c r="E62" s="454"/>
      <c r="F62" s="454"/>
      <c r="G62" s="454"/>
      <c r="H62" s="454"/>
      <c r="I62" s="454"/>
    </row>
    <row r="63" spans="1:9" x14ac:dyDescent="0.35">
      <c r="A63" s="274"/>
      <c r="B63" s="3"/>
      <c r="C63" s="4"/>
      <c r="D63" s="5"/>
      <c r="E63" s="2"/>
      <c r="G63" s="4"/>
      <c r="H63" s="5"/>
      <c r="I63" s="2"/>
    </row>
    <row r="64" spans="1:9" ht="23.25" customHeight="1" x14ac:dyDescent="0.5">
      <c r="A64" s="283"/>
      <c r="B64" s="4"/>
      <c r="C64" s="4"/>
      <c r="D64" s="4"/>
      <c r="E64" s="2"/>
      <c r="G64" s="4"/>
      <c r="H64" s="4"/>
      <c r="I64" s="2"/>
    </row>
    <row r="65" spans="1:9" x14ac:dyDescent="0.35">
      <c r="A65" s="238" t="s">
        <v>69</v>
      </c>
      <c r="C65" s="2"/>
      <c r="D65" s="2"/>
      <c r="E65" s="2"/>
      <c r="G65" s="2"/>
      <c r="H65" s="2"/>
      <c r="I65" s="2"/>
    </row>
    <row r="67" spans="1:9" x14ac:dyDescent="0.35">
      <c r="A67" s="238"/>
      <c r="C67" s="2"/>
      <c r="D67" s="2"/>
      <c r="E67" s="2"/>
      <c r="G67" s="2"/>
      <c r="H67" s="2"/>
      <c r="I67" s="2"/>
    </row>
    <row r="68" spans="1:9" x14ac:dyDescent="0.35">
      <c r="A68" s="238" t="s">
        <v>69</v>
      </c>
      <c r="E68" s="273"/>
      <c r="I68" s="273"/>
    </row>
  </sheetData>
  <mergeCells count="12">
    <mergeCell ref="A61:I61"/>
    <mergeCell ref="A62:I62"/>
    <mergeCell ref="A56:I56"/>
    <mergeCell ref="C6:E6"/>
    <mergeCell ref="G6:I6"/>
    <mergeCell ref="A53:I53"/>
    <mergeCell ref="A54:I54"/>
    <mergeCell ref="A55:I55"/>
    <mergeCell ref="A57:I57"/>
    <mergeCell ref="A58:I58"/>
    <mergeCell ref="A59:I59"/>
    <mergeCell ref="A60:I60"/>
  </mergeCells>
  <phoneticPr fontId="0" type="noConversion"/>
  <pageMargins left="0.75" right="0.2" top="0.25" bottom="0.35" header="0.25" footer="0.17"/>
  <pageSetup scale="49" orientation="landscape" r:id="rId1"/>
  <headerFooter alignWithMargins="0">
    <oddFooter>&amp;C Table 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Z65"/>
  <sheetViews>
    <sheetView zoomScaleNormal="100" zoomScaleSheetLayoutView="70" workbookViewId="0"/>
  </sheetViews>
  <sheetFormatPr defaultColWidth="6.81640625" defaultRowHeight="15" x14ac:dyDescent="0.25"/>
  <cols>
    <col min="1" max="1" width="17.36328125" style="332" customWidth="1"/>
    <col min="2" max="2" width="25.36328125" style="332" customWidth="1"/>
    <col min="3" max="3" width="9.6328125" style="332" customWidth="1"/>
    <col min="4" max="4" width="14.81640625" style="332" customWidth="1"/>
    <col min="5" max="5" width="1.1796875" style="332" customWidth="1"/>
    <col min="6" max="6" width="14.81640625" style="332" customWidth="1"/>
    <col min="7" max="7" width="1.1796875" style="332" customWidth="1"/>
    <col min="8" max="8" width="14.81640625" style="332" customWidth="1"/>
    <col min="9" max="9" width="3.6328125" style="324" customWidth="1"/>
    <col min="10" max="10" width="14.81640625" style="332" customWidth="1"/>
    <col min="11" max="11" width="1.1796875" style="332" customWidth="1"/>
    <col min="12" max="12" width="14.81640625" style="332" customWidth="1"/>
    <col min="13" max="13" width="1.1796875" style="332" customWidth="1"/>
    <col min="14" max="14" width="14.81640625" style="332" customWidth="1"/>
    <col min="15" max="15" width="3.54296875" style="324" customWidth="1"/>
    <col min="16" max="16" width="14.81640625" style="332" customWidth="1"/>
    <col min="17" max="17" width="1.1796875" style="332" customWidth="1"/>
    <col min="18" max="18" width="14.81640625" style="332" customWidth="1"/>
    <col min="19" max="19" width="1.1796875" style="332" customWidth="1"/>
    <col min="20" max="20" width="14.81640625" style="332" customWidth="1"/>
    <col min="21" max="21" width="3.81640625" style="324" customWidth="1"/>
    <col min="22" max="22" width="14.81640625" style="413" customWidth="1"/>
    <col min="23" max="23" width="1.1796875" style="413" customWidth="1"/>
    <col min="24" max="24" width="14.81640625" style="413" customWidth="1"/>
    <col min="25" max="25" width="1.1796875" style="413" customWidth="1"/>
    <col min="26" max="26" width="14.81640625" style="413" customWidth="1"/>
    <col min="27" max="16384" width="6.81640625" style="332"/>
  </cols>
  <sheetData>
    <row r="1" spans="1:26" s="325" customFormat="1" ht="15.6" x14ac:dyDescent="0.3">
      <c r="A1" s="450" t="s">
        <v>106</v>
      </c>
      <c r="B1" s="384"/>
      <c r="C1" s="384"/>
      <c r="D1" s="384"/>
      <c r="E1" s="384"/>
      <c r="F1" s="384"/>
      <c r="G1" s="384"/>
      <c r="H1" s="384"/>
      <c r="I1" s="385"/>
      <c r="J1" s="384"/>
      <c r="K1" s="384"/>
      <c r="L1" s="384"/>
      <c r="M1" s="384"/>
      <c r="N1" s="384"/>
      <c r="O1" s="384"/>
      <c r="P1" s="384"/>
      <c r="Q1" s="384"/>
      <c r="R1" s="384"/>
      <c r="S1" s="384"/>
      <c r="T1" s="384"/>
      <c r="U1" s="384"/>
      <c r="V1" s="406"/>
      <c r="W1" s="406"/>
      <c r="X1" s="406"/>
      <c r="Y1" s="406"/>
      <c r="Z1" s="406"/>
    </row>
    <row r="2" spans="1:26" s="325" customFormat="1" ht="15.6" x14ac:dyDescent="0.3">
      <c r="A2" s="321" t="s">
        <v>153</v>
      </c>
      <c r="B2" s="386"/>
      <c r="C2" s="386"/>
      <c r="D2" s="386"/>
      <c r="E2" s="386"/>
      <c r="F2" s="386"/>
      <c r="G2" s="386"/>
      <c r="H2" s="386"/>
      <c r="I2" s="385"/>
      <c r="J2" s="386"/>
      <c r="K2" s="386"/>
      <c r="L2" s="386"/>
      <c r="M2" s="386"/>
      <c r="N2" s="386"/>
      <c r="O2" s="386"/>
      <c r="P2" s="386"/>
      <c r="Q2" s="386"/>
      <c r="R2" s="386"/>
      <c r="S2" s="386"/>
      <c r="T2" s="386"/>
      <c r="U2" s="386"/>
      <c r="V2" s="407"/>
      <c r="W2" s="407"/>
      <c r="X2" s="407"/>
      <c r="Y2" s="407"/>
      <c r="Z2" s="407"/>
    </row>
    <row r="3" spans="1:26" s="325" customFormat="1" ht="18" x14ac:dyDescent="0.3">
      <c r="A3" s="321" t="s">
        <v>196</v>
      </c>
      <c r="B3" s="386"/>
      <c r="C3" s="386"/>
      <c r="D3" s="386"/>
      <c r="E3" s="386"/>
      <c r="F3" s="386"/>
      <c r="G3" s="386"/>
      <c r="H3" s="386"/>
      <c r="I3" s="385"/>
      <c r="J3" s="386"/>
      <c r="K3" s="386"/>
      <c r="L3" s="386"/>
      <c r="M3" s="386"/>
      <c r="N3" s="386"/>
      <c r="O3" s="386"/>
      <c r="P3" s="386"/>
      <c r="Q3" s="386"/>
      <c r="R3" s="386"/>
      <c r="S3" s="386"/>
      <c r="T3" s="386"/>
      <c r="U3" s="386"/>
      <c r="V3" s="407"/>
      <c r="W3" s="407"/>
      <c r="X3" s="407"/>
      <c r="Y3" s="407"/>
      <c r="Z3" s="407"/>
    </row>
    <row r="4" spans="1:26" s="325" customFormat="1" ht="15.6" x14ac:dyDescent="0.3">
      <c r="A4" s="321" t="s">
        <v>93</v>
      </c>
      <c r="B4" s="387"/>
      <c r="C4" s="387"/>
      <c r="D4" s="388"/>
      <c r="E4" s="388"/>
      <c r="F4" s="388"/>
      <c r="G4" s="388"/>
      <c r="H4" s="388"/>
      <c r="I4" s="385"/>
      <c r="J4" s="388"/>
      <c r="K4" s="388"/>
      <c r="L4" s="388"/>
      <c r="M4" s="388"/>
      <c r="N4" s="388"/>
      <c r="O4" s="388"/>
      <c r="P4" s="388"/>
      <c r="Q4" s="388"/>
      <c r="R4" s="388"/>
      <c r="S4" s="388"/>
      <c r="T4" s="388"/>
      <c r="U4" s="388"/>
      <c r="V4" s="408"/>
      <c r="W4" s="408"/>
      <c r="X4" s="408"/>
      <c r="Y4" s="408"/>
      <c r="Z4" s="408"/>
    </row>
    <row r="5" spans="1:26" s="325" customFormat="1" ht="15.6" x14ac:dyDescent="0.3">
      <c r="B5" s="328"/>
      <c r="C5" s="328"/>
      <c r="D5" s="329"/>
      <c r="E5" s="329"/>
      <c r="F5" s="329"/>
      <c r="G5" s="329"/>
      <c r="H5" s="329"/>
      <c r="I5" s="324"/>
      <c r="J5" s="329"/>
      <c r="K5" s="329"/>
      <c r="L5" s="329"/>
      <c r="M5" s="329"/>
      <c r="N5" s="329"/>
      <c r="O5" s="330"/>
      <c r="P5" s="329"/>
      <c r="Q5" s="329"/>
      <c r="R5" s="329"/>
      <c r="S5" s="329"/>
      <c r="T5" s="329"/>
      <c r="U5" s="330"/>
      <c r="V5" s="409"/>
      <c r="W5" s="409"/>
      <c r="X5" s="409"/>
      <c r="Y5" s="409"/>
      <c r="Z5" s="409"/>
    </row>
    <row r="6" spans="1:26" ht="15.6" x14ac:dyDescent="0.3">
      <c r="A6" s="331"/>
      <c r="B6" s="331"/>
      <c r="C6" s="331"/>
      <c r="D6" s="331"/>
      <c r="E6" s="331"/>
      <c r="F6" s="331"/>
      <c r="G6" s="331"/>
      <c r="H6" s="331"/>
      <c r="J6" s="331"/>
      <c r="K6" s="331"/>
      <c r="L6" s="331"/>
      <c r="M6" s="331"/>
      <c r="N6" s="331"/>
      <c r="O6" s="330"/>
      <c r="P6" s="331"/>
      <c r="Q6" s="331"/>
      <c r="R6" s="331"/>
      <c r="S6" s="331"/>
      <c r="T6" s="331"/>
      <c r="U6" s="330"/>
      <c r="V6" s="410"/>
      <c r="W6" s="410"/>
      <c r="X6" s="410"/>
      <c r="Y6" s="410"/>
      <c r="Z6" s="410"/>
    </row>
    <row r="7" spans="1:26" ht="16.2" thickBot="1" x14ac:dyDescent="0.35">
      <c r="A7" s="389"/>
      <c r="B7" s="331"/>
      <c r="C7" s="331"/>
      <c r="D7" s="468" t="s">
        <v>161</v>
      </c>
      <c r="E7" s="468"/>
      <c r="F7" s="468"/>
      <c r="G7" s="468"/>
      <c r="H7" s="468"/>
      <c r="J7" s="468" t="s">
        <v>162</v>
      </c>
      <c r="K7" s="468"/>
      <c r="L7" s="468"/>
      <c r="M7" s="468"/>
      <c r="N7" s="468"/>
      <c r="O7" s="330"/>
      <c r="P7" s="468" t="s">
        <v>163</v>
      </c>
      <c r="Q7" s="468"/>
      <c r="R7" s="468"/>
      <c r="S7" s="468"/>
      <c r="T7" s="468"/>
      <c r="U7" s="330"/>
      <c r="V7" s="472" t="s">
        <v>164</v>
      </c>
      <c r="W7" s="472"/>
      <c r="X7" s="472"/>
      <c r="Y7" s="472"/>
      <c r="Z7" s="472"/>
    </row>
    <row r="8" spans="1:26" s="336" customFormat="1" ht="15.6" x14ac:dyDescent="0.3">
      <c r="A8" s="327" t="s">
        <v>0</v>
      </c>
      <c r="B8" s="327"/>
      <c r="C8" s="389"/>
      <c r="D8" s="333" t="s">
        <v>160</v>
      </c>
      <c r="E8" s="334"/>
      <c r="F8" s="333" t="s">
        <v>178</v>
      </c>
      <c r="G8" s="334"/>
      <c r="H8" s="333" t="s">
        <v>180</v>
      </c>
      <c r="I8" s="335"/>
      <c r="J8" s="333" t="s">
        <v>160</v>
      </c>
      <c r="K8" s="334"/>
      <c r="L8" s="333" t="s">
        <v>178</v>
      </c>
      <c r="M8" s="334"/>
      <c r="N8" s="333" t="s">
        <v>180</v>
      </c>
      <c r="O8" s="411"/>
      <c r="P8" s="333" t="s">
        <v>160</v>
      </c>
      <c r="Q8" s="334"/>
      <c r="R8" s="333" t="s">
        <v>178</v>
      </c>
      <c r="S8" s="334"/>
      <c r="T8" s="333" t="s">
        <v>180</v>
      </c>
      <c r="U8" s="411"/>
      <c r="V8" s="333" t="s">
        <v>160</v>
      </c>
      <c r="W8" s="334"/>
      <c r="X8" s="333" t="s">
        <v>178</v>
      </c>
      <c r="Y8" s="334"/>
      <c r="Z8" s="333" t="s">
        <v>180</v>
      </c>
    </row>
    <row r="9" spans="1:26" s="336" customFormat="1" ht="15.6" x14ac:dyDescent="0.3">
      <c r="A9" s="389"/>
      <c r="B9" s="389"/>
      <c r="C9" s="389"/>
      <c r="D9" s="389"/>
      <c r="E9" s="389"/>
      <c r="F9" s="389"/>
      <c r="G9" s="389"/>
      <c r="H9" s="389"/>
      <c r="I9" s="335"/>
      <c r="J9" s="389"/>
      <c r="K9" s="389"/>
      <c r="L9" s="389"/>
      <c r="M9" s="389"/>
      <c r="N9" s="389"/>
      <c r="O9" s="327"/>
      <c r="P9" s="389"/>
      <c r="Q9" s="389"/>
      <c r="R9" s="389"/>
      <c r="S9" s="389"/>
      <c r="T9" s="389"/>
      <c r="U9" s="327"/>
      <c r="V9" s="412"/>
      <c r="W9" s="412"/>
      <c r="X9" s="412"/>
      <c r="Y9" s="412"/>
      <c r="Z9" s="412"/>
    </row>
    <row r="10" spans="1:26" s="392" customFormat="1" ht="15.6" x14ac:dyDescent="0.3">
      <c r="A10" s="321" t="s">
        <v>20</v>
      </c>
      <c r="B10" s="390"/>
      <c r="C10" s="390"/>
      <c r="D10" s="391">
        <v>10626</v>
      </c>
      <c r="E10" s="391"/>
      <c r="F10" s="391">
        <v>0</v>
      </c>
      <c r="G10" s="391"/>
      <c r="H10" s="391">
        <v>10626</v>
      </c>
      <c r="I10" s="371"/>
      <c r="J10" s="391">
        <v>11543</v>
      </c>
      <c r="K10" s="391"/>
      <c r="L10" s="391">
        <v>0</v>
      </c>
      <c r="M10" s="391"/>
      <c r="N10" s="391">
        <v>11543</v>
      </c>
      <c r="O10" s="324"/>
      <c r="P10" s="391">
        <v>12119</v>
      </c>
      <c r="Q10" s="391"/>
      <c r="R10" s="391">
        <v>0</v>
      </c>
      <c r="S10" s="391"/>
      <c r="T10" s="391">
        <v>12119</v>
      </c>
      <c r="U10" s="324"/>
      <c r="V10" s="391">
        <v>12211</v>
      </c>
      <c r="W10" s="391"/>
      <c r="X10" s="391">
        <v>0</v>
      </c>
      <c r="Y10" s="391"/>
      <c r="Z10" s="391">
        <v>12211</v>
      </c>
    </row>
    <row r="11" spans="1:26" s="396" customFormat="1" ht="7.5" customHeight="1" x14ac:dyDescent="0.3">
      <c r="A11" s="196"/>
      <c r="B11" s="393"/>
      <c r="C11" s="394"/>
      <c r="D11" s="395"/>
      <c r="E11" s="58"/>
      <c r="G11" s="394"/>
      <c r="H11" s="395"/>
      <c r="I11" s="58"/>
    </row>
    <row r="12" spans="1:26" ht="15.6" x14ac:dyDescent="0.3">
      <c r="A12" s="321" t="s">
        <v>176</v>
      </c>
      <c r="D12" s="397">
        <v>-9812</v>
      </c>
      <c r="E12" s="398"/>
      <c r="F12" s="397">
        <v>16</v>
      </c>
      <c r="G12" s="398"/>
      <c r="H12" s="397">
        <v>-9796</v>
      </c>
      <c r="J12" s="397">
        <v>-10637</v>
      </c>
      <c r="K12" s="398"/>
      <c r="L12" s="397">
        <v>6</v>
      </c>
      <c r="M12" s="398"/>
      <c r="N12" s="397">
        <v>-10631</v>
      </c>
      <c r="P12" s="397">
        <v>-11123</v>
      </c>
      <c r="Q12" s="398"/>
      <c r="R12" s="397">
        <v>-6</v>
      </c>
      <c r="S12" s="398"/>
      <c r="T12" s="397">
        <v>-11129</v>
      </c>
      <c r="V12" s="397">
        <v>-11223</v>
      </c>
      <c r="W12" s="398"/>
      <c r="X12" s="397">
        <v>24</v>
      </c>
      <c r="Y12" s="398"/>
      <c r="Z12" s="397">
        <v>-11199</v>
      </c>
    </row>
    <row r="13" spans="1:26" s="396" customFormat="1" ht="7.5" customHeight="1" x14ac:dyDescent="0.3">
      <c r="A13" s="196"/>
      <c r="B13" s="393"/>
      <c r="C13" s="394"/>
      <c r="D13" s="395"/>
      <c r="E13" s="58"/>
      <c r="G13" s="394"/>
      <c r="H13" s="395"/>
      <c r="I13" s="58"/>
    </row>
    <row r="14" spans="1:26" ht="15.6" x14ac:dyDescent="0.3">
      <c r="A14" s="399" t="s">
        <v>43</v>
      </c>
      <c r="B14" s="400"/>
      <c r="D14" s="60">
        <v>814</v>
      </c>
      <c r="E14" s="60"/>
      <c r="F14" s="60">
        <v>16</v>
      </c>
      <c r="G14" s="60"/>
      <c r="H14" s="60">
        <v>830</v>
      </c>
      <c r="J14" s="60">
        <v>906</v>
      </c>
      <c r="K14" s="60"/>
      <c r="L14" s="60">
        <v>6</v>
      </c>
      <c r="M14" s="60"/>
      <c r="N14" s="60">
        <v>912</v>
      </c>
      <c r="O14" s="369"/>
      <c r="P14" s="60">
        <v>996</v>
      </c>
      <c r="Q14" s="60"/>
      <c r="R14" s="60">
        <v>-6</v>
      </c>
      <c r="S14" s="60"/>
      <c r="T14" s="60">
        <v>990</v>
      </c>
      <c r="U14" s="369"/>
      <c r="V14" s="60">
        <v>988</v>
      </c>
      <c r="W14" s="60"/>
      <c r="X14" s="60">
        <v>24</v>
      </c>
      <c r="Y14" s="60"/>
      <c r="Z14" s="60">
        <v>1012</v>
      </c>
    </row>
    <row r="15" spans="1:26" s="396" customFormat="1" ht="7.5" customHeight="1" x14ac:dyDescent="0.3">
      <c r="A15" s="196"/>
      <c r="B15" s="393"/>
      <c r="C15" s="394"/>
      <c r="D15" s="395"/>
      <c r="E15" s="58"/>
      <c r="G15" s="394"/>
      <c r="H15" s="395"/>
      <c r="I15" s="58"/>
    </row>
    <row r="16" spans="1:26" ht="15.6" x14ac:dyDescent="0.3">
      <c r="A16" s="399" t="s">
        <v>42</v>
      </c>
      <c r="C16" s="331"/>
      <c r="D16" s="397">
        <v>50</v>
      </c>
      <c r="E16" s="398"/>
      <c r="F16" s="397">
        <v>0</v>
      </c>
      <c r="G16" s="398"/>
      <c r="H16" s="397">
        <v>50</v>
      </c>
      <c r="J16" s="397">
        <v>87</v>
      </c>
      <c r="K16" s="398"/>
      <c r="L16" s="397">
        <v>0</v>
      </c>
      <c r="M16" s="398"/>
      <c r="N16" s="397">
        <v>87</v>
      </c>
      <c r="O16" s="369"/>
      <c r="P16" s="397">
        <v>45</v>
      </c>
      <c r="Q16" s="398"/>
      <c r="R16" s="397">
        <v>0</v>
      </c>
      <c r="S16" s="398"/>
      <c r="T16" s="397">
        <v>45</v>
      </c>
      <c r="U16" s="369"/>
      <c r="V16" s="397">
        <v>94</v>
      </c>
      <c r="W16" s="398"/>
      <c r="X16" s="397">
        <v>0</v>
      </c>
      <c r="Y16" s="398"/>
      <c r="Z16" s="397">
        <v>94</v>
      </c>
    </row>
    <row r="17" spans="1:26" s="396" customFormat="1" ht="7.5" customHeight="1" x14ac:dyDescent="0.3">
      <c r="A17" s="196"/>
      <c r="B17" s="393"/>
      <c r="C17" s="394"/>
      <c r="D17" s="395"/>
      <c r="E17" s="58"/>
      <c r="G17" s="394"/>
      <c r="H17" s="395"/>
      <c r="I17" s="58"/>
    </row>
    <row r="18" spans="1:26" ht="15.6" x14ac:dyDescent="0.3">
      <c r="A18" s="321" t="s">
        <v>23</v>
      </c>
      <c r="D18" s="401">
        <v>864</v>
      </c>
      <c r="E18" s="401"/>
      <c r="F18" s="401">
        <v>16</v>
      </c>
      <c r="G18" s="401"/>
      <c r="H18" s="401">
        <v>880</v>
      </c>
      <c r="J18" s="401">
        <v>993</v>
      </c>
      <c r="K18" s="401"/>
      <c r="L18" s="401">
        <v>6</v>
      </c>
      <c r="M18" s="401"/>
      <c r="N18" s="401">
        <v>999</v>
      </c>
      <c r="P18" s="401">
        <v>1041</v>
      </c>
      <c r="Q18" s="401"/>
      <c r="R18" s="401">
        <v>-6</v>
      </c>
      <c r="S18" s="401"/>
      <c r="T18" s="401">
        <v>1035</v>
      </c>
      <c r="V18" s="401">
        <v>1082</v>
      </c>
      <c r="W18" s="401"/>
      <c r="X18" s="401">
        <v>24</v>
      </c>
      <c r="Y18" s="401"/>
      <c r="Z18" s="401">
        <v>1106</v>
      </c>
    </row>
    <row r="19" spans="1:26" s="396" customFormat="1" ht="7.5" customHeight="1" x14ac:dyDescent="0.3">
      <c r="A19" s="196"/>
      <c r="B19" s="393"/>
      <c r="C19" s="394"/>
      <c r="D19" s="395"/>
      <c r="E19" s="58"/>
      <c r="G19" s="394"/>
      <c r="H19" s="395"/>
      <c r="I19" s="58"/>
    </row>
    <row r="20" spans="1:26" x14ac:dyDescent="0.25">
      <c r="A20" s="402" t="s">
        <v>33</v>
      </c>
      <c r="D20" s="401">
        <v>-85</v>
      </c>
      <c r="E20" s="401"/>
      <c r="F20" s="401">
        <v>0</v>
      </c>
      <c r="G20" s="401"/>
      <c r="H20" s="401">
        <v>-85</v>
      </c>
      <c r="J20" s="401">
        <v>-84</v>
      </c>
      <c r="K20" s="401"/>
      <c r="L20" s="401">
        <v>0</v>
      </c>
      <c r="M20" s="401"/>
      <c r="N20" s="401">
        <v>-84</v>
      </c>
      <c r="P20" s="401">
        <v>-89</v>
      </c>
      <c r="Q20" s="401"/>
      <c r="R20" s="401">
        <v>0</v>
      </c>
      <c r="S20" s="401"/>
      <c r="T20" s="401">
        <v>-89</v>
      </c>
      <c r="V20" s="401">
        <v>-96</v>
      </c>
      <c r="W20" s="401"/>
      <c r="X20" s="401">
        <v>0</v>
      </c>
      <c r="Y20" s="401"/>
      <c r="Z20" s="401">
        <v>-96</v>
      </c>
    </row>
    <row r="21" spans="1:26" s="396" customFormat="1" ht="7.5" customHeight="1" x14ac:dyDescent="0.3">
      <c r="A21" s="196"/>
      <c r="B21" s="393"/>
      <c r="C21" s="394"/>
      <c r="D21" s="395"/>
      <c r="E21" s="58"/>
      <c r="G21" s="394"/>
      <c r="H21" s="395"/>
      <c r="I21" s="58"/>
    </row>
    <row r="22" spans="1:26" x14ac:dyDescent="0.25">
      <c r="A22" s="399" t="s">
        <v>177</v>
      </c>
      <c r="D22" s="397">
        <v>19</v>
      </c>
      <c r="E22" s="398"/>
      <c r="F22" s="397">
        <v>-16</v>
      </c>
      <c r="G22" s="398"/>
      <c r="H22" s="397">
        <v>3</v>
      </c>
      <c r="J22" s="397">
        <v>9</v>
      </c>
      <c r="K22" s="398"/>
      <c r="L22" s="397">
        <v>-6</v>
      </c>
      <c r="M22" s="398"/>
      <c r="N22" s="397">
        <v>3</v>
      </c>
      <c r="P22" s="397">
        <v>-3</v>
      </c>
      <c r="Q22" s="398"/>
      <c r="R22" s="397">
        <v>6</v>
      </c>
      <c r="S22" s="398"/>
      <c r="T22" s="397">
        <v>3</v>
      </c>
      <c r="V22" s="397">
        <v>-20</v>
      </c>
      <c r="W22" s="398"/>
      <c r="X22" s="397">
        <v>-24</v>
      </c>
      <c r="Y22" s="398"/>
      <c r="Z22" s="397">
        <v>-44</v>
      </c>
    </row>
    <row r="23" spans="1:26" s="396" customFormat="1" ht="7.5" customHeight="1" x14ac:dyDescent="0.3">
      <c r="A23" s="196"/>
      <c r="B23" s="393"/>
      <c r="C23" s="394"/>
      <c r="D23" s="395"/>
      <c r="E23" s="58"/>
      <c r="G23" s="394"/>
      <c r="H23" s="395"/>
      <c r="I23" s="58"/>
    </row>
    <row r="24" spans="1:26" x14ac:dyDescent="0.25">
      <c r="A24" s="402" t="s">
        <v>38</v>
      </c>
      <c r="D24" s="60">
        <v>798</v>
      </c>
      <c r="E24" s="60"/>
      <c r="F24" s="60">
        <v>0</v>
      </c>
      <c r="G24" s="60"/>
      <c r="H24" s="60">
        <v>798</v>
      </c>
      <c r="J24" s="60">
        <v>918</v>
      </c>
      <c r="K24" s="60"/>
      <c r="L24" s="60">
        <v>0</v>
      </c>
      <c r="M24" s="60"/>
      <c r="N24" s="60">
        <v>918</v>
      </c>
      <c r="P24" s="60">
        <v>949</v>
      </c>
      <c r="Q24" s="60"/>
      <c r="R24" s="60">
        <v>0</v>
      </c>
      <c r="S24" s="60"/>
      <c r="T24" s="60">
        <v>949</v>
      </c>
      <c r="V24" s="60">
        <v>966</v>
      </c>
      <c r="W24" s="60"/>
      <c r="X24" s="60">
        <v>0</v>
      </c>
      <c r="Y24" s="60"/>
      <c r="Z24" s="60">
        <v>966</v>
      </c>
    </row>
    <row r="25" spans="1:26" s="396" customFormat="1" ht="7.5" customHeight="1" x14ac:dyDescent="0.3">
      <c r="A25" s="196"/>
      <c r="B25" s="393"/>
      <c r="C25" s="394"/>
      <c r="D25" s="395"/>
      <c r="E25" s="58"/>
      <c r="G25" s="394"/>
      <c r="H25" s="395"/>
      <c r="I25" s="58"/>
    </row>
    <row r="26" spans="1:26" x14ac:dyDescent="0.25">
      <c r="A26" s="402" t="s">
        <v>34</v>
      </c>
      <c r="D26" s="397">
        <v>-242</v>
      </c>
      <c r="E26" s="398"/>
      <c r="F26" s="397">
        <v>0</v>
      </c>
      <c r="G26" s="398"/>
      <c r="H26" s="397">
        <v>-242</v>
      </c>
      <c r="J26" s="397">
        <v>-170</v>
      </c>
      <c r="K26" s="398"/>
      <c r="L26" s="397">
        <v>0</v>
      </c>
      <c r="M26" s="398"/>
      <c r="N26" s="397">
        <v>-170</v>
      </c>
      <c r="P26" s="397">
        <v>-284</v>
      </c>
      <c r="Q26" s="398"/>
      <c r="R26" s="397">
        <v>0</v>
      </c>
      <c r="S26" s="398"/>
      <c r="T26" s="397">
        <v>-284</v>
      </c>
      <c r="V26" s="397">
        <v>-268</v>
      </c>
      <c r="W26" s="398"/>
      <c r="X26" s="397">
        <v>0</v>
      </c>
      <c r="Y26" s="398"/>
      <c r="Z26" s="397">
        <v>-268</v>
      </c>
    </row>
    <row r="27" spans="1:26" s="396" customFormat="1" ht="7.5" customHeight="1" x14ac:dyDescent="0.3">
      <c r="A27" s="196"/>
      <c r="B27" s="393"/>
      <c r="C27" s="394"/>
      <c r="D27" s="395"/>
      <c r="E27" s="58"/>
      <c r="G27" s="394"/>
      <c r="H27" s="395"/>
      <c r="I27" s="58"/>
    </row>
    <row r="28" spans="1:26" x14ac:dyDescent="0.25">
      <c r="A28" s="402" t="s">
        <v>82</v>
      </c>
      <c r="D28" s="398">
        <v>556</v>
      </c>
      <c r="E28" s="398"/>
      <c r="F28" s="398">
        <v>0</v>
      </c>
      <c r="G28" s="398"/>
      <c r="H28" s="398">
        <v>556</v>
      </c>
      <c r="I28" s="335"/>
      <c r="J28" s="398">
        <v>748</v>
      </c>
      <c r="K28" s="398"/>
      <c r="L28" s="398">
        <v>0</v>
      </c>
      <c r="M28" s="398"/>
      <c r="N28" s="398">
        <v>748</v>
      </c>
      <c r="P28" s="398">
        <v>665</v>
      </c>
      <c r="Q28" s="398"/>
      <c r="R28" s="398">
        <v>0</v>
      </c>
      <c r="S28" s="398"/>
      <c r="T28" s="398">
        <v>665</v>
      </c>
      <c r="V28" s="398">
        <v>698</v>
      </c>
      <c r="W28" s="398"/>
      <c r="X28" s="398">
        <v>0</v>
      </c>
      <c r="Y28" s="398"/>
      <c r="Z28" s="398">
        <v>698</v>
      </c>
    </row>
    <row r="29" spans="1:26" s="396" customFormat="1" ht="7.5" customHeight="1" x14ac:dyDescent="0.3">
      <c r="A29" s="196"/>
      <c r="B29" s="393"/>
      <c r="C29" s="394"/>
      <c r="D29" s="395"/>
      <c r="E29" s="58"/>
      <c r="G29" s="394"/>
      <c r="H29" s="395"/>
      <c r="I29" s="58"/>
    </row>
    <row r="30" spans="1:26" x14ac:dyDescent="0.25">
      <c r="A30" s="402" t="s">
        <v>181</v>
      </c>
      <c r="D30" s="397">
        <v>-26</v>
      </c>
      <c r="E30" s="398"/>
      <c r="F30" s="397">
        <v>0</v>
      </c>
      <c r="G30" s="398"/>
      <c r="H30" s="397">
        <v>-26</v>
      </c>
      <c r="J30" s="397">
        <v>-6</v>
      </c>
      <c r="K30" s="398"/>
      <c r="L30" s="397">
        <v>0</v>
      </c>
      <c r="M30" s="398"/>
      <c r="N30" s="397">
        <v>-6</v>
      </c>
      <c r="P30" s="397">
        <v>35</v>
      </c>
      <c r="Q30" s="398"/>
      <c r="R30" s="397">
        <v>0</v>
      </c>
      <c r="S30" s="398"/>
      <c r="T30" s="397">
        <v>35</v>
      </c>
      <c r="V30" s="397">
        <v>-15</v>
      </c>
      <c r="W30" s="398"/>
      <c r="X30" s="397">
        <v>0</v>
      </c>
      <c r="Y30" s="398"/>
      <c r="Z30" s="397">
        <v>-15</v>
      </c>
    </row>
    <row r="31" spans="1:26" s="396" customFormat="1" ht="7.5" customHeight="1" x14ac:dyDescent="0.3">
      <c r="A31" s="196"/>
      <c r="B31" s="393"/>
      <c r="C31" s="394"/>
      <c r="D31" s="395"/>
      <c r="E31" s="58"/>
      <c r="G31" s="394"/>
      <c r="H31" s="395"/>
      <c r="I31" s="58"/>
    </row>
    <row r="32" spans="1:26" ht="16.2" thickBot="1" x14ac:dyDescent="0.35">
      <c r="A32" s="403" t="s">
        <v>35</v>
      </c>
      <c r="D32" s="404">
        <v>530</v>
      </c>
      <c r="E32" s="405"/>
      <c r="F32" s="404">
        <v>0</v>
      </c>
      <c r="G32" s="405"/>
      <c r="H32" s="404">
        <v>530</v>
      </c>
      <c r="J32" s="404">
        <v>742</v>
      </c>
      <c r="K32" s="405"/>
      <c r="L32" s="404">
        <v>0</v>
      </c>
      <c r="M32" s="405"/>
      <c r="N32" s="404">
        <v>742</v>
      </c>
      <c r="P32" s="404">
        <v>700</v>
      </c>
      <c r="Q32" s="405"/>
      <c r="R32" s="404">
        <v>0</v>
      </c>
      <c r="S32" s="405"/>
      <c r="T32" s="404">
        <v>700</v>
      </c>
      <c r="V32" s="404">
        <v>683</v>
      </c>
      <c r="W32" s="405"/>
      <c r="X32" s="404">
        <v>0</v>
      </c>
      <c r="Y32" s="405"/>
      <c r="Z32" s="404">
        <v>683</v>
      </c>
    </row>
    <row r="33" spans="1:26" ht="16.2" thickTop="1" x14ac:dyDescent="0.3">
      <c r="A33" s="403"/>
      <c r="D33" s="405"/>
      <c r="E33" s="405"/>
      <c r="F33" s="405"/>
      <c r="G33" s="405"/>
      <c r="H33" s="405"/>
      <c r="J33" s="405"/>
      <c r="K33" s="405"/>
      <c r="L33" s="405"/>
      <c r="M33" s="405"/>
      <c r="N33" s="405"/>
      <c r="P33" s="405"/>
      <c r="Q33" s="405"/>
      <c r="R33" s="405"/>
      <c r="S33" s="405"/>
      <c r="T33" s="405"/>
      <c r="V33" s="405"/>
      <c r="W33" s="405"/>
      <c r="X33" s="405"/>
      <c r="Y33" s="405"/>
      <c r="Z33" s="405"/>
    </row>
    <row r="34" spans="1:26" ht="5.25" customHeight="1" x14ac:dyDescent="0.3">
      <c r="A34" s="444"/>
      <c r="B34" s="439"/>
      <c r="C34" s="439"/>
      <c r="D34" s="445"/>
      <c r="E34" s="445"/>
      <c r="F34" s="445"/>
      <c r="G34" s="445"/>
      <c r="H34" s="445"/>
      <c r="I34" s="447"/>
      <c r="J34" s="445"/>
      <c r="K34" s="445"/>
      <c r="L34" s="445"/>
      <c r="M34" s="445"/>
      <c r="N34" s="445"/>
      <c r="O34" s="447"/>
      <c r="P34" s="445"/>
      <c r="Q34" s="445"/>
      <c r="R34" s="445"/>
      <c r="S34" s="445"/>
      <c r="T34" s="445"/>
      <c r="U34" s="447"/>
      <c r="V34" s="445"/>
      <c r="W34" s="445"/>
      <c r="X34" s="445"/>
      <c r="Y34" s="445"/>
      <c r="Z34" s="445"/>
    </row>
    <row r="35" spans="1:26" ht="5.25" customHeight="1" x14ac:dyDescent="0.3">
      <c r="A35" s="403"/>
      <c r="D35" s="405"/>
      <c r="E35" s="405"/>
      <c r="F35" s="405"/>
      <c r="G35" s="405"/>
      <c r="H35" s="405"/>
      <c r="J35" s="405"/>
      <c r="K35" s="405"/>
      <c r="L35" s="405"/>
      <c r="M35" s="405"/>
      <c r="N35" s="405"/>
      <c r="P35" s="405"/>
      <c r="Q35" s="405"/>
      <c r="R35" s="405"/>
      <c r="S35" s="405"/>
      <c r="T35" s="405"/>
      <c r="V35" s="405"/>
      <c r="W35" s="405"/>
      <c r="X35" s="405"/>
      <c r="Y35" s="405"/>
      <c r="Z35" s="405"/>
    </row>
    <row r="36" spans="1:26" ht="16.2" thickBot="1" x14ac:dyDescent="0.35">
      <c r="A36" s="327"/>
      <c r="B36" s="331"/>
      <c r="C36" s="331"/>
      <c r="D36" s="468" t="s">
        <v>202</v>
      </c>
      <c r="E36" s="468"/>
      <c r="F36" s="468"/>
      <c r="G36" s="468"/>
      <c r="H36" s="468"/>
      <c r="I36" s="331"/>
      <c r="J36" s="468" t="s">
        <v>174</v>
      </c>
      <c r="K36" s="468"/>
      <c r="L36" s="468"/>
      <c r="M36" s="468"/>
      <c r="N36" s="468"/>
      <c r="P36" s="468" t="s">
        <v>172</v>
      </c>
      <c r="Q36" s="468"/>
      <c r="R36" s="468"/>
      <c r="S36" s="468"/>
      <c r="T36" s="468"/>
      <c r="U36" s="332"/>
      <c r="V36" s="468" t="s">
        <v>169</v>
      </c>
      <c r="W36" s="468"/>
      <c r="X36" s="468"/>
      <c r="Y36" s="468"/>
      <c r="Z36" s="468"/>
    </row>
    <row r="37" spans="1:26" s="336" customFormat="1" ht="15.6" x14ac:dyDescent="0.3">
      <c r="A37" s="327" t="s">
        <v>0</v>
      </c>
      <c r="B37" s="327"/>
      <c r="C37" s="389"/>
      <c r="D37" s="333" t="s">
        <v>160</v>
      </c>
      <c r="E37" s="334"/>
      <c r="F37" s="333" t="s">
        <v>178</v>
      </c>
      <c r="G37" s="334"/>
      <c r="H37" s="333" t="s">
        <v>180</v>
      </c>
      <c r="I37" s="389"/>
      <c r="J37" s="333" t="s">
        <v>160</v>
      </c>
      <c r="K37" s="334"/>
      <c r="L37" s="333" t="s">
        <v>178</v>
      </c>
      <c r="M37" s="334"/>
      <c r="N37" s="333" t="s">
        <v>180</v>
      </c>
      <c r="O37" s="335"/>
      <c r="P37" s="333" t="s">
        <v>160</v>
      </c>
      <c r="Q37" s="334"/>
      <c r="R37" s="333" t="s">
        <v>178</v>
      </c>
      <c r="S37" s="334"/>
      <c r="T37" s="333" t="s">
        <v>180</v>
      </c>
      <c r="V37" s="333" t="s">
        <v>160</v>
      </c>
      <c r="W37" s="334"/>
      <c r="X37" s="333" t="s">
        <v>178</v>
      </c>
      <c r="Y37" s="334"/>
      <c r="Z37" s="333" t="s">
        <v>180</v>
      </c>
    </row>
    <row r="38" spans="1:26" s="336" customFormat="1" ht="15.6" x14ac:dyDescent="0.3">
      <c r="A38" s="389"/>
      <c r="B38" s="389"/>
      <c r="C38" s="389"/>
      <c r="D38" s="389"/>
      <c r="E38" s="389"/>
      <c r="F38" s="389"/>
      <c r="G38" s="389"/>
      <c r="H38" s="389"/>
      <c r="I38" s="389"/>
      <c r="J38" s="389"/>
      <c r="K38" s="389"/>
      <c r="L38" s="389"/>
      <c r="M38" s="389"/>
      <c r="N38" s="389"/>
      <c r="O38" s="335"/>
      <c r="P38" s="389"/>
      <c r="Q38" s="389"/>
      <c r="R38" s="389"/>
      <c r="S38" s="389"/>
      <c r="T38" s="389"/>
      <c r="V38" s="389"/>
      <c r="W38" s="389"/>
      <c r="X38" s="389"/>
      <c r="Y38" s="389"/>
      <c r="Z38" s="389"/>
    </row>
    <row r="39" spans="1:26" s="392" customFormat="1" ht="15.6" x14ac:dyDescent="0.3">
      <c r="A39" s="321" t="s">
        <v>20</v>
      </c>
      <c r="B39" s="390"/>
      <c r="C39" s="390"/>
      <c r="D39" s="391">
        <v>10626</v>
      </c>
      <c r="E39" s="391"/>
      <c r="F39" s="391">
        <v>0</v>
      </c>
      <c r="G39" s="391"/>
      <c r="H39" s="391">
        <v>10626</v>
      </c>
      <c r="I39" s="390"/>
      <c r="J39" s="391">
        <v>22169</v>
      </c>
      <c r="K39" s="391"/>
      <c r="L39" s="391">
        <v>0</v>
      </c>
      <c r="M39" s="391"/>
      <c r="N39" s="391">
        <v>22169</v>
      </c>
      <c r="O39" s="371"/>
      <c r="P39" s="391">
        <v>34288</v>
      </c>
      <c r="Q39" s="391"/>
      <c r="R39" s="391">
        <v>0</v>
      </c>
      <c r="S39" s="391"/>
      <c r="T39" s="391">
        <v>34288</v>
      </c>
      <c r="V39" s="391">
        <v>46499</v>
      </c>
      <c r="W39" s="391"/>
      <c r="X39" s="391">
        <v>0</v>
      </c>
      <c r="Y39" s="391"/>
      <c r="Z39" s="391">
        <v>46499</v>
      </c>
    </row>
    <row r="40" spans="1:26" s="396" customFormat="1" ht="7.5" customHeight="1" x14ac:dyDescent="0.3">
      <c r="A40" s="196"/>
      <c r="B40" s="393"/>
      <c r="C40" s="394"/>
      <c r="D40" s="395"/>
      <c r="E40" s="58"/>
      <c r="G40" s="394"/>
      <c r="H40" s="395"/>
      <c r="I40" s="58"/>
      <c r="V40" s="395"/>
      <c r="W40" s="58"/>
      <c r="Y40" s="394"/>
      <c r="Z40" s="395"/>
    </row>
    <row r="41" spans="1:26" ht="15.6" x14ac:dyDescent="0.3">
      <c r="A41" s="321" t="s">
        <v>176</v>
      </c>
      <c r="D41" s="397">
        <v>-9812</v>
      </c>
      <c r="E41" s="398"/>
      <c r="F41" s="397">
        <v>16</v>
      </c>
      <c r="G41" s="398"/>
      <c r="H41" s="397">
        <v>-9796</v>
      </c>
      <c r="I41" s="332"/>
      <c r="J41" s="397">
        <v>-20449</v>
      </c>
      <c r="K41" s="398"/>
      <c r="L41" s="397">
        <v>22</v>
      </c>
      <c r="M41" s="398"/>
      <c r="N41" s="397">
        <v>-20427</v>
      </c>
      <c r="P41" s="397">
        <v>-31572</v>
      </c>
      <c r="Q41" s="398"/>
      <c r="R41" s="397">
        <v>16</v>
      </c>
      <c r="S41" s="398"/>
      <c r="T41" s="397">
        <v>-31556</v>
      </c>
      <c r="U41" s="332"/>
      <c r="V41" s="397">
        <v>-42795</v>
      </c>
      <c r="W41" s="398"/>
      <c r="X41" s="397">
        <v>40</v>
      </c>
      <c r="Y41" s="398"/>
      <c r="Z41" s="397">
        <v>-42755</v>
      </c>
    </row>
    <row r="42" spans="1:26" s="396" customFormat="1" ht="7.5" customHeight="1" x14ac:dyDescent="0.3">
      <c r="A42" s="196"/>
      <c r="B42" s="393"/>
      <c r="C42" s="394"/>
      <c r="D42" s="395"/>
      <c r="E42" s="58"/>
      <c r="G42" s="394"/>
      <c r="H42" s="395"/>
      <c r="I42" s="58"/>
      <c r="V42" s="395"/>
      <c r="W42" s="58"/>
      <c r="Y42" s="394"/>
      <c r="Z42" s="395"/>
    </row>
    <row r="43" spans="1:26" ht="15.6" x14ac:dyDescent="0.3">
      <c r="A43" s="399" t="s">
        <v>43</v>
      </c>
      <c r="B43" s="400"/>
      <c r="D43" s="60">
        <v>814</v>
      </c>
      <c r="E43" s="60"/>
      <c r="F43" s="60">
        <v>16</v>
      </c>
      <c r="G43" s="60"/>
      <c r="H43" s="60">
        <v>830</v>
      </c>
      <c r="I43" s="332"/>
      <c r="J43" s="60">
        <v>1720</v>
      </c>
      <c r="K43" s="60"/>
      <c r="L43" s="60">
        <v>22</v>
      </c>
      <c r="M43" s="60"/>
      <c r="N43" s="60">
        <v>1742</v>
      </c>
      <c r="P43" s="60">
        <v>2716</v>
      </c>
      <c r="Q43" s="60"/>
      <c r="R43" s="60">
        <v>16</v>
      </c>
      <c r="S43" s="60"/>
      <c r="T43" s="60">
        <v>2732</v>
      </c>
      <c r="U43" s="332"/>
      <c r="V43" s="60">
        <v>3704</v>
      </c>
      <c r="W43" s="60"/>
      <c r="X43" s="60">
        <v>40</v>
      </c>
      <c r="Y43" s="60"/>
      <c r="Z43" s="60">
        <v>3744</v>
      </c>
    </row>
    <row r="44" spans="1:26" s="396" customFormat="1" ht="7.5" customHeight="1" x14ac:dyDescent="0.3">
      <c r="A44" s="196"/>
      <c r="B44" s="393"/>
      <c r="C44" s="394"/>
      <c r="D44" s="395"/>
      <c r="E44" s="58"/>
      <c r="G44" s="394"/>
      <c r="H44" s="395"/>
      <c r="I44" s="58"/>
      <c r="V44" s="395"/>
      <c r="W44" s="58"/>
      <c r="Y44" s="394"/>
      <c r="Z44" s="395"/>
    </row>
    <row r="45" spans="1:26" ht="15.6" x14ac:dyDescent="0.3">
      <c r="A45" s="399" t="s">
        <v>42</v>
      </c>
      <c r="C45" s="331"/>
      <c r="D45" s="397">
        <v>50</v>
      </c>
      <c r="E45" s="398"/>
      <c r="F45" s="397">
        <v>0</v>
      </c>
      <c r="G45" s="398"/>
      <c r="H45" s="397">
        <v>50</v>
      </c>
      <c r="I45" s="331"/>
      <c r="J45" s="397">
        <v>137</v>
      </c>
      <c r="K45" s="398"/>
      <c r="L45" s="397">
        <v>0</v>
      </c>
      <c r="M45" s="398"/>
      <c r="N45" s="397">
        <v>137</v>
      </c>
      <c r="P45" s="397">
        <v>182</v>
      </c>
      <c r="Q45" s="398"/>
      <c r="R45" s="397">
        <v>0</v>
      </c>
      <c r="S45" s="398"/>
      <c r="T45" s="397">
        <v>182</v>
      </c>
      <c r="U45" s="332"/>
      <c r="V45" s="397">
        <v>276</v>
      </c>
      <c r="W45" s="398"/>
      <c r="X45" s="397">
        <v>0</v>
      </c>
      <c r="Y45" s="398"/>
      <c r="Z45" s="397">
        <v>276</v>
      </c>
    </row>
    <row r="46" spans="1:26" s="396" customFormat="1" ht="7.5" customHeight="1" x14ac:dyDescent="0.3">
      <c r="A46" s="196"/>
      <c r="B46" s="393"/>
      <c r="C46" s="394"/>
      <c r="D46" s="395"/>
      <c r="E46" s="58"/>
      <c r="G46" s="394"/>
      <c r="H46" s="395"/>
      <c r="I46" s="58"/>
      <c r="V46" s="395"/>
      <c r="W46" s="58"/>
      <c r="Y46" s="394"/>
      <c r="Z46" s="395"/>
    </row>
    <row r="47" spans="1:26" ht="15.6" x14ac:dyDescent="0.3">
      <c r="A47" s="321" t="s">
        <v>23</v>
      </c>
      <c r="D47" s="401">
        <v>864</v>
      </c>
      <c r="E47" s="401"/>
      <c r="F47" s="401">
        <v>16</v>
      </c>
      <c r="G47" s="401"/>
      <c r="H47" s="401">
        <v>880</v>
      </c>
      <c r="I47" s="332"/>
      <c r="J47" s="401">
        <v>1857</v>
      </c>
      <c r="K47" s="401"/>
      <c r="L47" s="401">
        <v>22</v>
      </c>
      <c r="M47" s="401"/>
      <c r="N47" s="401">
        <v>1879</v>
      </c>
      <c r="P47" s="401">
        <v>2898</v>
      </c>
      <c r="Q47" s="401"/>
      <c r="R47" s="401">
        <v>16</v>
      </c>
      <c r="S47" s="401"/>
      <c r="T47" s="401">
        <v>2914</v>
      </c>
      <c r="U47" s="332"/>
      <c r="V47" s="401">
        <v>3980</v>
      </c>
      <c r="W47" s="401"/>
      <c r="X47" s="401">
        <v>40</v>
      </c>
      <c r="Y47" s="401"/>
      <c r="Z47" s="401">
        <v>4020</v>
      </c>
    </row>
    <row r="48" spans="1:26" s="396" customFormat="1" ht="7.5" customHeight="1" x14ac:dyDescent="0.3">
      <c r="A48" s="196"/>
      <c r="B48" s="393"/>
      <c r="C48" s="394"/>
      <c r="D48" s="395"/>
      <c r="E48" s="58"/>
      <c r="G48" s="394"/>
      <c r="H48" s="395"/>
      <c r="I48" s="58"/>
      <c r="V48" s="395"/>
      <c r="W48" s="58"/>
      <c r="Y48" s="394"/>
      <c r="Z48" s="395"/>
    </row>
    <row r="49" spans="1:26" x14ac:dyDescent="0.25">
      <c r="A49" s="402" t="s">
        <v>33</v>
      </c>
      <c r="D49" s="401">
        <v>-85</v>
      </c>
      <c r="E49" s="401"/>
      <c r="F49" s="401">
        <v>0</v>
      </c>
      <c r="G49" s="401"/>
      <c r="H49" s="401">
        <v>-85</v>
      </c>
      <c r="I49" s="332"/>
      <c r="J49" s="401">
        <v>-169</v>
      </c>
      <c r="K49" s="401"/>
      <c r="L49" s="401">
        <v>0</v>
      </c>
      <c r="M49" s="401"/>
      <c r="N49" s="401">
        <v>-169</v>
      </c>
      <c r="P49" s="401">
        <v>-258</v>
      </c>
      <c r="Q49" s="401"/>
      <c r="R49" s="401">
        <v>0</v>
      </c>
      <c r="S49" s="401"/>
      <c r="T49" s="401">
        <v>-258</v>
      </c>
      <c r="U49" s="332"/>
      <c r="V49" s="401">
        <v>-354</v>
      </c>
      <c r="W49" s="401"/>
      <c r="X49" s="401">
        <v>0</v>
      </c>
      <c r="Y49" s="401"/>
      <c r="Z49" s="401">
        <v>-354</v>
      </c>
    </row>
    <row r="50" spans="1:26" s="396" customFormat="1" ht="7.5" customHeight="1" x14ac:dyDescent="0.3">
      <c r="A50" s="196"/>
      <c r="B50" s="393"/>
      <c r="C50" s="394"/>
      <c r="D50" s="395"/>
      <c r="E50" s="58"/>
      <c r="G50" s="394"/>
      <c r="H50" s="395"/>
      <c r="I50" s="58"/>
      <c r="V50" s="395"/>
      <c r="W50" s="58"/>
      <c r="Y50" s="394"/>
      <c r="Z50" s="395"/>
    </row>
    <row r="51" spans="1:26" x14ac:dyDescent="0.25">
      <c r="A51" s="399" t="s">
        <v>177</v>
      </c>
      <c r="D51" s="397">
        <v>19</v>
      </c>
      <c r="E51" s="398"/>
      <c r="F51" s="397">
        <v>-16</v>
      </c>
      <c r="G51" s="398"/>
      <c r="H51" s="397">
        <v>3</v>
      </c>
      <c r="I51" s="332"/>
      <c r="J51" s="397">
        <v>28</v>
      </c>
      <c r="K51" s="398"/>
      <c r="L51" s="397">
        <v>-22</v>
      </c>
      <c r="M51" s="398"/>
      <c r="N51" s="397">
        <v>6</v>
      </c>
      <c r="P51" s="397">
        <v>25</v>
      </c>
      <c r="Q51" s="398"/>
      <c r="R51" s="397">
        <v>-16</v>
      </c>
      <c r="S51" s="398"/>
      <c r="T51" s="397">
        <v>9</v>
      </c>
      <c r="U51" s="332"/>
      <c r="V51" s="397">
        <v>5</v>
      </c>
      <c r="W51" s="398"/>
      <c r="X51" s="397">
        <v>-40</v>
      </c>
      <c r="Y51" s="398"/>
      <c r="Z51" s="397">
        <v>-35</v>
      </c>
    </row>
    <row r="52" spans="1:26" s="396" customFormat="1" ht="7.5" customHeight="1" x14ac:dyDescent="0.3">
      <c r="A52" s="196"/>
      <c r="B52" s="393"/>
      <c r="C52" s="394"/>
      <c r="D52" s="395"/>
      <c r="E52" s="58"/>
      <c r="G52" s="394"/>
      <c r="H52" s="395"/>
      <c r="I52" s="58"/>
      <c r="V52" s="395"/>
      <c r="W52" s="58"/>
      <c r="Y52" s="394"/>
      <c r="Z52" s="395"/>
    </row>
    <row r="53" spans="1:26" x14ac:dyDescent="0.25">
      <c r="A53" s="402" t="s">
        <v>38</v>
      </c>
      <c r="D53" s="60">
        <v>798</v>
      </c>
      <c r="E53" s="60"/>
      <c r="F53" s="60">
        <v>0</v>
      </c>
      <c r="G53" s="60"/>
      <c r="H53" s="60">
        <v>798</v>
      </c>
      <c r="I53" s="332"/>
      <c r="J53" s="60">
        <v>1716</v>
      </c>
      <c r="K53" s="60"/>
      <c r="L53" s="60">
        <v>0</v>
      </c>
      <c r="M53" s="60"/>
      <c r="N53" s="60">
        <v>1716</v>
      </c>
      <c r="P53" s="60">
        <v>2665</v>
      </c>
      <c r="Q53" s="60"/>
      <c r="R53" s="60">
        <v>0</v>
      </c>
      <c r="S53" s="60"/>
      <c r="T53" s="60">
        <v>2665</v>
      </c>
      <c r="U53" s="332"/>
      <c r="V53" s="60">
        <v>3631</v>
      </c>
      <c r="W53" s="60"/>
      <c r="X53" s="60">
        <v>0</v>
      </c>
      <c r="Y53" s="60"/>
      <c r="Z53" s="60">
        <v>3631</v>
      </c>
    </row>
    <row r="54" spans="1:26" s="396" customFormat="1" ht="7.5" customHeight="1" x14ac:dyDescent="0.3">
      <c r="A54" s="196"/>
      <c r="B54" s="393"/>
      <c r="C54" s="394"/>
      <c r="D54" s="395"/>
      <c r="E54" s="58"/>
      <c r="G54" s="394"/>
      <c r="H54" s="395"/>
      <c r="I54" s="58"/>
      <c r="V54" s="395"/>
      <c r="W54" s="58"/>
      <c r="Y54" s="394"/>
      <c r="Z54" s="395"/>
    </row>
    <row r="55" spans="1:26" x14ac:dyDescent="0.25">
      <c r="A55" s="402" t="s">
        <v>34</v>
      </c>
      <c r="D55" s="397">
        <v>-242</v>
      </c>
      <c r="E55" s="398"/>
      <c r="F55" s="397">
        <v>0</v>
      </c>
      <c r="G55" s="398"/>
      <c r="H55" s="397">
        <v>-242</v>
      </c>
      <c r="I55" s="332"/>
      <c r="J55" s="397">
        <v>-412</v>
      </c>
      <c r="K55" s="398"/>
      <c r="L55" s="397">
        <v>0</v>
      </c>
      <c r="M55" s="398"/>
      <c r="N55" s="397">
        <v>-412</v>
      </c>
      <c r="P55" s="397">
        <v>-696</v>
      </c>
      <c r="Q55" s="398"/>
      <c r="R55" s="397">
        <v>0</v>
      </c>
      <c r="S55" s="398"/>
      <c r="T55" s="397">
        <v>-696</v>
      </c>
      <c r="U55" s="332"/>
      <c r="V55" s="397">
        <v>-964</v>
      </c>
      <c r="W55" s="398"/>
      <c r="X55" s="397">
        <v>0</v>
      </c>
      <c r="Y55" s="398"/>
      <c r="Z55" s="397">
        <v>-964</v>
      </c>
    </row>
    <row r="56" spans="1:26" s="396" customFormat="1" ht="7.5" customHeight="1" x14ac:dyDescent="0.3">
      <c r="A56" s="196"/>
      <c r="B56" s="393"/>
      <c r="C56" s="394"/>
      <c r="D56" s="395"/>
      <c r="E56" s="58"/>
      <c r="G56" s="394"/>
      <c r="H56" s="395"/>
      <c r="I56" s="58"/>
      <c r="V56" s="395"/>
      <c r="W56" s="58"/>
      <c r="Y56" s="394"/>
      <c r="Z56" s="395"/>
    </row>
    <row r="57" spans="1:26" x14ac:dyDescent="0.25">
      <c r="A57" s="402" t="s">
        <v>82</v>
      </c>
      <c r="D57" s="398">
        <v>556</v>
      </c>
      <c r="E57" s="398"/>
      <c r="F57" s="398">
        <v>0</v>
      </c>
      <c r="G57" s="398"/>
      <c r="H57" s="398">
        <v>556</v>
      </c>
      <c r="I57" s="332"/>
      <c r="J57" s="398">
        <v>1304</v>
      </c>
      <c r="K57" s="398"/>
      <c r="L57" s="398">
        <v>0</v>
      </c>
      <c r="M57" s="398"/>
      <c r="N57" s="398">
        <v>1304</v>
      </c>
      <c r="O57" s="335"/>
      <c r="P57" s="398">
        <v>1969</v>
      </c>
      <c r="Q57" s="398"/>
      <c r="R57" s="398">
        <v>0</v>
      </c>
      <c r="S57" s="398"/>
      <c r="T57" s="398">
        <v>1969</v>
      </c>
      <c r="U57" s="332"/>
      <c r="V57" s="398">
        <v>2667</v>
      </c>
      <c r="W57" s="398"/>
      <c r="X57" s="398">
        <v>0</v>
      </c>
      <c r="Y57" s="398"/>
      <c r="Z57" s="398">
        <v>2667</v>
      </c>
    </row>
    <row r="58" spans="1:26" s="396" customFormat="1" ht="7.5" customHeight="1" x14ac:dyDescent="0.3">
      <c r="A58" s="196"/>
      <c r="B58" s="393"/>
      <c r="C58" s="394"/>
      <c r="D58" s="395"/>
      <c r="E58" s="58"/>
      <c r="G58" s="394"/>
      <c r="H58" s="395"/>
      <c r="I58" s="58"/>
      <c r="V58" s="395"/>
      <c r="W58" s="58"/>
      <c r="Y58" s="394"/>
      <c r="Z58" s="395"/>
    </row>
    <row r="59" spans="1:26" x14ac:dyDescent="0.25">
      <c r="A59" s="402" t="s">
        <v>181</v>
      </c>
      <c r="D59" s="397">
        <v>-26</v>
      </c>
      <c r="E59" s="398"/>
      <c r="F59" s="397">
        <v>0</v>
      </c>
      <c r="G59" s="398"/>
      <c r="H59" s="397">
        <v>-26</v>
      </c>
      <c r="I59" s="332"/>
      <c r="J59" s="397">
        <v>-32</v>
      </c>
      <c r="K59" s="398"/>
      <c r="L59" s="397">
        <v>0</v>
      </c>
      <c r="M59" s="398"/>
      <c r="N59" s="397">
        <v>-32</v>
      </c>
      <c r="P59" s="397">
        <v>3</v>
      </c>
      <c r="Q59" s="398"/>
      <c r="R59" s="397">
        <v>0</v>
      </c>
      <c r="S59" s="398"/>
      <c r="T59" s="397">
        <v>3</v>
      </c>
      <c r="U59" s="332"/>
      <c r="V59" s="397">
        <v>-12</v>
      </c>
      <c r="W59" s="398"/>
      <c r="X59" s="397">
        <v>0</v>
      </c>
      <c r="Y59" s="398"/>
      <c r="Z59" s="397">
        <v>-12</v>
      </c>
    </row>
    <row r="60" spans="1:26" s="396" customFormat="1" ht="7.5" customHeight="1" x14ac:dyDescent="0.3">
      <c r="A60" s="196"/>
      <c r="B60" s="393"/>
      <c r="C60" s="394"/>
      <c r="D60" s="395"/>
      <c r="E60" s="58"/>
      <c r="G60" s="394"/>
      <c r="H60" s="395"/>
      <c r="I60" s="58"/>
      <c r="V60" s="395"/>
      <c r="W60" s="58"/>
      <c r="Y60" s="394"/>
      <c r="Z60" s="395"/>
    </row>
    <row r="61" spans="1:26" ht="16.2" thickBot="1" x14ac:dyDescent="0.35">
      <c r="A61" s="403" t="s">
        <v>35</v>
      </c>
      <c r="D61" s="404">
        <v>530</v>
      </c>
      <c r="E61" s="405"/>
      <c r="F61" s="404">
        <v>0</v>
      </c>
      <c r="G61" s="405"/>
      <c r="H61" s="404">
        <v>530</v>
      </c>
      <c r="I61" s="332"/>
      <c r="J61" s="404">
        <v>1272</v>
      </c>
      <c r="K61" s="405"/>
      <c r="L61" s="404">
        <v>0</v>
      </c>
      <c r="M61" s="405"/>
      <c r="N61" s="404">
        <v>1272</v>
      </c>
      <c r="P61" s="404">
        <v>1972</v>
      </c>
      <c r="Q61" s="405"/>
      <c r="R61" s="404">
        <v>0</v>
      </c>
      <c r="S61" s="405"/>
      <c r="T61" s="404">
        <v>1972</v>
      </c>
      <c r="U61" s="332"/>
      <c r="V61" s="404">
        <v>2655</v>
      </c>
      <c r="W61" s="405"/>
      <c r="X61" s="404">
        <v>0</v>
      </c>
      <c r="Y61" s="405"/>
      <c r="Z61" s="404">
        <v>2655</v>
      </c>
    </row>
    <row r="62" spans="1:26" ht="16.2" thickTop="1" x14ac:dyDescent="0.3">
      <c r="A62" s="403"/>
      <c r="D62" s="405"/>
      <c r="E62" s="405"/>
      <c r="F62" s="405"/>
      <c r="G62" s="405"/>
      <c r="H62" s="405"/>
      <c r="J62" s="405"/>
      <c r="K62" s="405"/>
      <c r="L62" s="405"/>
      <c r="M62" s="405"/>
      <c r="N62" s="405"/>
      <c r="P62" s="405"/>
      <c r="Q62" s="405"/>
      <c r="R62" s="405"/>
      <c r="S62" s="405"/>
      <c r="T62" s="405"/>
      <c r="V62" s="405"/>
      <c r="W62" s="405"/>
      <c r="X62" s="405"/>
      <c r="Y62" s="405"/>
      <c r="Z62" s="405"/>
    </row>
    <row r="63" spans="1:26" s="372" customFormat="1" ht="18" customHeight="1" x14ac:dyDescent="0.25">
      <c r="A63" s="462" t="s">
        <v>227</v>
      </c>
      <c r="B63" s="462"/>
      <c r="C63" s="462"/>
      <c r="D63" s="462"/>
      <c r="E63" s="462"/>
      <c r="F63" s="462"/>
      <c r="G63" s="462"/>
      <c r="H63" s="462"/>
      <c r="I63" s="462"/>
      <c r="J63" s="462"/>
      <c r="K63" s="462"/>
      <c r="L63" s="462"/>
      <c r="M63" s="462"/>
      <c r="N63" s="462"/>
      <c r="O63" s="462"/>
      <c r="P63" s="462"/>
      <c r="Q63" s="462"/>
      <c r="R63" s="462"/>
      <c r="S63" s="462"/>
      <c r="T63" s="462"/>
      <c r="U63" s="462"/>
      <c r="V63" s="462"/>
      <c r="W63" s="462"/>
      <c r="X63" s="462"/>
      <c r="Y63" s="462"/>
    </row>
    <row r="64" spans="1:26" s="372" customFormat="1" ht="18" customHeight="1" x14ac:dyDescent="0.25">
      <c r="A64" s="462" t="s">
        <v>261</v>
      </c>
      <c r="B64" s="462"/>
      <c r="C64" s="462"/>
      <c r="D64" s="462"/>
      <c r="E64" s="462"/>
      <c r="F64" s="462"/>
      <c r="G64" s="462"/>
      <c r="H64" s="462"/>
      <c r="I64" s="462"/>
      <c r="J64" s="462"/>
      <c r="K64" s="462"/>
      <c r="L64" s="462"/>
      <c r="M64" s="462"/>
      <c r="N64" s="462"/>
      <c r="O64" s="462"/>
      <c r="P64" s="462"/>
      <c r="Q64" s="462"/>
      <c r="R64" s="462"/>
      <c r="S64" s="462"/>
      <c r="T64" s="462"/>
      <c r="U64" s="462"/>
      <c r="V64" s="462"/>
      <c r="W64" s="462"/>
      <c r="X64" s="462"/>
      <c r="Y64" s="462"/>
    </row>
    <row r="65" spans="1:25" s="372" customFormat="1" ht="15.75" customHeight="1" x14ac:dyDescent="0.25">
      <c r="A65" s="470" t="s">
        <v>262</v>
      </c>
      <c r="B65" s="470"/>
      <c r="C65" s="470"/>
      <c r="D65" s="470"/>
      <c r="E65" s="470"/>
      <c r="F65" s="470"/>
      <c r="G65" s="470"/>
      <c r="H65" s="470"/>
      <c r="I65" s="470"/>
      <c r="J65" s="470"/>
      <c r="K65" s="470"/>
      <c r="L65" s="470"/>
      <c r="M65" s="470"/>
      <c r="N65" s="470"/>
      <c r="O65" s="470"/>
      <c r="P65" s="470"/>
      <c r="Q65" s="470"/>
      <c r="R65" s="470"/>
      <c r="S65" s="470"/>
      <c r="T65" s="470"/>
      <c r="U65" s="470"/>
      <c r="V65" s="470"/>
      <c r="W65" s="470"/>
      <c r="X65" s="470"/>
      <c r="Y65" s="470"/>
    </row>
  </sheetData>
  <mergeCells count="11">
    <mergeCell ref="A63:Y63"/>
    <mergeCell ref="A64:Y64"/>
    <mergeCell ref="A65:Y65"/>
    <mergeCell ref="D7:H7"/>
    <mergeCell ref="J7:N7"/>
    <mergeCell ref="P7:T7"/>
    <mergeCell ref="V7:Z7"/>
    <mergeCell ref="J36:N36"/>
    <mergeCell ref="P36:T36"/>
    <mergeCell ref="V36:Z36"/>
    <mergeCell ref="D36:H36"/>
  </mergeCells>
  <printOptions horizontalCentered="1"/>
  <pageMargins left="0.16" right="0.16" top="0.3" bottom="0.39" header="0.3" footer="0.16"/>
  <pageSetup scale="45" orientation="landscape" r:id="rId1"/>
  <headerFooter>
    <oddFooter>&amp;CTable 10</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R23"/>
  <sheetViews>
    <sheetView zoomScale="60" zoomScaleNormal="60" workbookViewId="0"/>
  </sheetViews>
  <sheetFormatPr defaultColWidth="6.81640625" defaultRowHeight="20.399999999999999" x14ac:dyDescent="0.35"/>
  <cols>
    <col min="1" max="1" width="17.36328125" style="296" customWidth="1"/>
    <col min="2" max="2" width="19.90625" style="296" customWidth="1"/>
    <col min="3" max="3" width="9.90625" style="296" customWidth="1"/>
    <col min="4" max="4" width="19" style="296" customWidth="1"/>
    <col min="5" max="5" width="3.81640625" style="296" customWidth="1"/>
    <col min="6" max="6" width="19" style="296" customWidth="1"/>
    <col min="7" max="7" width="3.81640625" style="296" customWidth="1"/>
    <col min="8" max="8" width="19" style="296" customWidth="1"/>
    <col min="9" max="9" width="3.81640625" style="296" customWidth="1"/>
    <col min="10" max="10" width="19" style="296" customWidth="1"/>
    <col min="11" max="11" width="3.81640625" style="296" customWidth="1"/>
    <col min="12" max="12" width="19" style="296" customWidth="1"/>
    <col min="13" max="13" width="3.81640625" style="296" customWidth="1"/>
    <col min="14" max="14" width="19" style="296" customWidth="1"/>
    <col min="15" max="15" width="3.81640625" style="296" customWidth="1"/>
    <col min="16" max="16" width="19" style="296" customWidth="1"/>
    <col min="17" max="17" width="3.81640625" style="296" customWidth="1"/>
    <col min="18" max="18" width="19" style="296" customWidth="1"/>
    <col min="19" max="238" width="6.81640625" style="296"/>
    <col min="239" max="239" width="17.36328125" style="296" customWidth="1"/>
    <col min="240" max="240" width="19.90625" style="296" customWidth="1"/>
    <col min="241" max="241" width="9.90625" style="296" customWidth="1"/>
    <col min="242" max="242" width="19" style="296" customWidth="1"/>
    <col min="243" max="243" width="3.81640625" style="296" customWidth="1"/>
    <col min="244" max="244" width="19" style="296" customWidth="1"/>
    <col min="245" max="245" width="3.81640625" style="296" customWidth="1"/>
    <col min="246" max="246" width="19" style="296" customWidth="1"/>
    <col min="247" max="247" width="3.81640625" style="296" customWidth="1"/>
    <col min="248" max="248" width="19" style="296" customWidth="1"/>
    <col min="249" max="249" width="7.54296875" style="296" customWidth="1"/>
    <col min="250" max="250" width="19" style="296" customWidth="1"/>
    <col min="251" max="494" width="6.81640625" style="296"/>
    <col min="495" max="495" width="17.36328125" style="296" customWidth="1"/>
    <col min="496" max="496" width="19.90625" style="296" customWidth="1"/>
    <col min="497" max="497" width="9.90625" style="296" customWidth="1"/>
    <col min="498" max="498" width="19" style="296" customWidth="1"/>
    <col min="499" max="499" width="3.81640625" style="296" customWidth="1"/>
    <col min="500" max="500" width="19" style="296" customWidth="1"/>
    <col min="501" max="501" width="3.81640625" style="296" customWidth="1"/>
    <col min="502" max="502" width="19" style="296" customWidth="1"/>
    <col min="503" max="503" width="3.81640625" style="296" customWidth="1"/>
    <col min="504" max="504" width="19" style="296" customWidth="1"/>
    <col min="505" max="505" width="7.54296875" style="296" customWidth="1"/>
    <col min="506" max="506" width="19" style="296" customWidth="1"/>
    <col min="507" max="750" width="6.81640625" style="296"/>
    <col min="751" max="751" width="17.36328125" style="296" customWidth="1"/>
    <col min="752" max="752" width="19.90625" style="296" customWidth="1"/>
    <col min="753" max="753" width="9.90625" style="296" customWidth="1"/>
    <col min="754" max="754" width="19" style="296" customWidth="1"/>
    <col min="755" max="755" width="3.81640625" style="296" customWidth="1"/>
    <col min="756" max="756" width="19" style="296" customWidth="1"/>
    <col min="757" max="757" width="3.81640625" style="296" customWidth="1"/>
    <col min="758" max="758" width="19" style="296" customWidth="1"/>
    <col min="759" max="759" width="3.81640625" style="296" customWidth="1"/>
    <col min="760" max="760" width="19" style="296" customWidth="1"/>
    <col min="761" max="761" width="7.54296875" style="296" customWidth="1"/>
    <col min="762" max="762" width="19" style="296" customWidth="1"/>
    <col min="763" max="1006" width="6.81640625" style="296"/>
    <col min="1007" max="1007" width="17.36328125" style="296" customWidth="1"/>
    <col min="1008" max="1008" width="19.90625" style="296" customWidth="1"/>
    <col min="1009" max="1009" width="9.90625" style="296" customWidth="1"/>
    <col min="1010" max="1010" width="19" style="296" customWidth="1"/>
    <col min="1011" max="1011" width="3.81640625" style="296" customWidth="1"/>
    <col min="1012" max="1012" width="19" style="296" customWidth="1"/>
    <col min="1013" max="1013" width="3.81640625" style="296" customWidth="1"/>
    <col min="1014" max="1014" width="19" style="296" customWidth="1"/>
    <col min="1015" max="1015" width="3.81640625" style="296" customWidth="1"/>
    <col min="1016" max="1016" width="19" style="296" customWidth="1"/>
    <col min="1017" max="1017" width="7.54296875" style="296" customWidth="1"/>
    <col min="1018" max="1018" width="19" style="296" customWidth="1"/>
    <col min="1019" max="1262" width="6.81640625" style="296"/>
    <col min="1263" max="1263" width="17.36328125" style="296" customWidth="1"/>
    <col min="1264" max="1264" width="19.90625" style="296" customWidth="1"/>
    <col min="1265" max="1265" width="9.90625" style="296" customWidth="1"/>
    <col min="1266" max="1266" width="19" style="296" customWidth="1"/>
    <col min="1267" max="1267" width="3.81640625" style="296" customWidth="1"/>
    <col min="1268" max="1268" width="19" style="296" customWidth="1"/>
    <col min="1269" max="1269" width="3.81640625" style="296" customWidth="1"/>
    <col min="1270" max="1270" width="19" style="296" customWidth="1"/>
    <col min="1271" max="1271" width="3.81640625" style="296" customWidth="1"/>
    <col min="1272" max="1272" width="19" style="296" customWidth="1"/>
    <col min="1273" max="1273" width="7.54296875" style="296" customWidth="1"/>
    <col min="1274" max="1274" width="19" style="296" customWidth="1"/>
    <col min="1275" max="1518" width="6.81640625" style="296"/>
    <col min="1519" max="1519" width="17.36328125" style="296" customWidth="1"/>
    <col min="1520" max="1520" width="19.90625" style="296" customWidth="1"/>
    <col min="1521" max="1521" width="9.90625" style="296" customWidth="1"/>
    <col min="1522" max="1522" width="19" style="296" customWidth="1"/>
    <col min="1523" max="1523" width="3.81640625" style="296" customWidth="1"/>
    <col min="1524" max="1524" width="19" style="296" customWidth="1"/>
    <col min="1525" max="1525" width="3.81640625" style="296" customWidth="1"/>
    <col min="1526" max="1526" width="19" style="296" customWidth="1"/>
    <col min="1527" max="1527" width="3.81640625" style="296" customWidth="1"/>
    <col min="1528" max="1528" width="19" style="296" customWidth="1"/>
    <col min="1529" max="1529" width="7.54296875" style="296" customWidth="1"/>
    <col min="1530" max="1530" width="19" style="296" customWidth="1"/>
    <col min="1531" max="1774" width="6.81640625" style="296"/>
    <col min="1775" max="1775" width="17.36328125" style="296" customWidth="1"/>
    <col min="1776" max="1776" width="19.90625" style="296" customWidth="1"/>
    <col min="1777" max="1777" width="9.90625" style="296" customWidth="1"/>
    <col min="1778" max="1778" width="19" style="296" customWidth="1"/>
    <col min="1779" max="1779" width="3.81640625" style="296" customWidth="1"/>
    <col min="1780" max="1780" width="19" style="296" customWidth="1"/>
    <col min="1781" max="1781" width="3.81640625" style="296" customWidth="1"/>
    <col min="1782" max="1782" width="19" style="296" customWidth="1"/>
    <col min="1783" max="1783" width="3.81640625" style="296" customWidth="1"/>
    <col min="1784" max="1784" width="19" style="296" customWidth="1"/>
    <col min="1785" max="1785" width="7.54296875" style="296" customWidth="1"/>
    <col min="1786" max="1786" width="19" style="296" customWidth="1"/>
    <col min="1787" max="2030" width="6.81640625" style="296"/>
    <col min="2031" max="2031" width="17.36328125" style="296" customWidth="1"/>
    <col min="2032" max="2032" width="19.90625" style="296" customWidth="1"/>
    <col min="2033" max="2033" width="9.90625" style="296" customWidth="1"/>
    <col min="2034" max="2034" width="19" style="296" customWidth="1"/>
    <col min="2035" max="2035" width="3.81640625" style="296" customWidth="1"/>
    <col min="2036" max="2036" width="19" style="296" customWidth="1"/>
    <col min="2037" max="2037" width="3.81640625" style="296" customWidth="1"/>
    <col min="2038" max="2038" width="19" style="296" customWidth="1"/>
    <col min="2039" max="2039" width="3.81640625" style="296" customWidth="1"/>
    <col min="2040" max="2040" width="19" style="296" customWidth="1"/>
    <col min="2041" max="2041" width="7.54296875" style="296" customWidth="1"/>
    <col min="2042" max="2042" width="19" style="296" customWidth="1"/>
    <col min="2043" max="2286" width="6.81640625" style="296"/>
    <col min="2287" max="2287" width="17.36328125" style="296" customWidth="1"/>
    <col min="2288" max="2288" width="19.90625" style="296" customWidth="1"/>
    <col min="2289" max="2289" width="9.90625" style="296" customWidth="1"/>
    <col min="2290" max="2290" width="19" style="296" customWidth="1"/>
    <col min="2291" max="2291" width="3.81640625" style="296" customWidth="1"/>
    <col min="2292" max="2292" width="19" style="296" customWidth="1"/>
    <col min="2293" max="2293" width="3.81640625" style="296" customWidth="1"/>
    <col min="2294" max="2294" width="19" style="296" customWidth="1"/>
    <col min="2295" max="2295" width="3.81640625" style="296" customWidth="1"/>
    <col min="2296" max="2296" width="19" style="296" customWidth="1"/>
    <col min="2297" max="2297" width="7.54296875" style="296" customWidth="1"/>
    <col min="2298" max="2298" width="19" style="296" customWidth="1"/>
    <col min="2299" max="2542" width="6.81640625" style="296"/>
    <col min="2543" max="2543" width="17.36328125" style="296" customWidth="1"/>
    <col min="2544" max="2544" width="19.90625" style="296" customWidth="1"/>
    <col min="2545" max="2545" width="9.90625" style="296" customWidth="1"/>
    <col min="2546" max="2546" width="19" style="296" customWidth="1"/>
    <col min="2547" max="2547" width="3.81640625" style="296" customWidth="1"/>
    <col min="2548" max="2548" width="19" style="296" customWidth="1"/>
    <col min="2549" max="2549" width="3.81640625" style="296" customWidth="1"/>
    <col min="2550" max="2550" width="19" style="296" customWidth="1"/>
    <col min="2551" max="2551" width="3.81640625" style="296" customWidth="1"/>
    <col min="2552" max="2552" width="19" style="296" customWidth="1"/>
    <col min="2553" max="2553" width="7.54296875" style="296" customWidth="1"/>
    <col min="2554" max="2554" width="19" style="296" customWidth="1"/>
    <col min="2555" max="2798" width="6.81640625" style="296"/>
    <col min="2799" max="2799" width="17.36328125" style="296" customWidth="1"/>
    <col min="2800" max="2800" width="19.90625" style="296" customWidth="1"/>
    <col min="2801" max="2801" width="9.90625" style="296" customWidth="1"/>
    <col min="2802" max="2802" width="19" style="296" customWidth="1"/>
    <col min="2803" max="2803" width="3.81640625" style="296" customWidth="1"/>
    <col min="2804" max="2804" width="19" style="296" customWidth="1"/>
    <col min="2805" max="2805" width="3.81640625" style="296" customWidth="1"/>
    <col min="2806" max="2806" width="19" style="296" customWidth="1"/>
    <col min="2807" max="2807" width="3.81640625" style="296" customWidth="1"/>
    <col min="2808" max="2808" width="19" style="296" customWidth="1"/>
    <col min="2809" max="2809" width="7.54296875" style="296" customWidth="1"/>
    <col min="2810" max="2810" width="19" style="296" customWidth="1"/>
    <col min="2811" max="3054" width="6.81640625" style="296"/>
    <col min="3055" max="3055" width="17.36328125" style="296" customWidth="1"/>
    <col min="3056" max="3056" width="19.90625" style="296" customWidth="1"/>
    <col min="3057" max="3057" width="9.90625" style="296" customWidth="1"/>
    <col min="3058" max="3058" width="19" style="296" customWidth="1"/>
    <col min="3059" max="3059" width="3.81640625" style="296" customWidth="1"/>
    <col min="3060" max="3060" width="19" style="296" customWidth="1"/>
    <col min="3061" max="3061" width="3.81640625" style="296" customWidth="1"/>
    <col min="3062" max="3062" width="19" style="296" customWidth="1"/>
    <col min="3063" max="3063" width="3.81640625" style="296" customWidth="1"/>
    <col min="3064" max="3064" width="19" style="296" customWidth="1"/>
    <col min="3065" max="3065" width="7.54296875" style="296" customWidth="1"/>
    <col min="3066" max="3066" width="19" style="296" customWidth="1"/>
    <col min="3067" max="3310" width="6.81640625" style="296"/>
    <col min="3311" max="3311" width="17.36328125" style="296" customWidth="1"/>
    <col min="3312" max="3312" width="19.90625" style="296" customWidth="1"/>
    <col min="3313" max="3313" width="9.90625" style="296" customWidth="1"/>
    <col min="3314" max="3314" width="19" style="296" customWidth="1"/>
    <col min="3315" max="3315" width="3.81640625" style="296" customWidth="1"/>
    <col min="3316" max="3316" width="19" style="296" customWidth="1"/>
    <col min="3317" max="3317" width="3.81640625" style="296" customWidth="1"/>
    <col min="3318" max="3318" width="19" style="296" customWidth="1"/>
    <col min="3319" max="3319" width="3.81640625" style="296" customWidth="1"/>
    <col min="3320" max="3320" width="19" style="296" customWidth="1"/>
    <col min="3321" max="3321" width="7.54296875" style="296" customWidth="1"/>
    <col min="3322" max="3322" width="19" style="296" customWidth="1"/>
    <col min="3323" max="3566" width="6.81640625" style="296"/>
    <col min="3567" max="3567" width="17.36328125" style="296" customWidth="1"/>
    <col min="3568" max="3568" width="19.90625" style="296" customWidth="1"/>
    <col min="3569" max="3569" width="9.90625" style="296" customWidth="1"/>
    <col min="3570" max="3570" width="19" style="296" customWidth="1"/>
    <col min="3571" max="3571" width="3.81640625" style="296" customWidth="1"/>
    <col min="3572" max="3572" width="19" style="296" customWidth="1"/>
    <col min="3573" max="3573" width="3.81640625" style="296" customWidth="1"/>
    <col min="3574" max="3574" width="19" style="296" customWidth="1"/>
    <col min="3575" max="3575" width="3.81640625" style="296" customWidth="1"/>
    <col min="3576" max="3576" width="19" style="296" customWidth="1"/>
    <col min="3577" max="3577" width="7.54296875" style="296" customWidth="1"/>
    <col min="3578" max="3578" width="19" style="296" customWidth="1"/>
    <col min="3579" max="3822" width="6.81640625" style="296"/>
    <col min="3823" max="3823" width="17.36328125" style="296" customWidth="1"/>
    <col min="3824" max="3824" width="19.90625" style="296" customWidth="1"/>
    <col min="3825" max="3825" width="9.90625" style="296" customWidth="1"/>
    <col min="3826" max="3826" width="19" style="296" customWidth="1"/>
    <col min="3827" max="3827" width="3.81640625" style="296" customWidth="1"/>
    <col min="3828" max="3828" width="19" style="296" customWidth="1"/>
    <col min="3829" max="3829" width="3.81640625" style="296" customWidth="1"/>
    <col min="3830" max="3830" width="19" style="296" customWidth="1"/>
    <col min="3831" max="3831" width="3.81640625" style="296" customWidth="1"/>
    <col min="3832" max="3832" width="19" style="296" customWidth="1"/>
    <col min="3833" max="3833" width="7.54296875" style="296" customWidth="1"/>
    <col min="3834" max="3834" width="19" style="296" customWidth="1"/>
    <col min="3835" max="4078" width="6.81640625" style="296"/>
    <col min="4079" max="4079" width="17.36328125" style="296" customWidth="1"/>
    <col min="4080" max="4080" width="19.90625" style="296" customWidth="1"/>
    <col min="4081" max="4081" width="9.90625" style="296" customWidth="1"/>
    <col min="4082" max="4082" width="19" style="296" customWidth="1"/>
    <col min="4083" max="4083" width="3.81640625" style="296" customWidth="1"/>
    <col min="4084" max="4084" width="19" style="296" customWidth="1"/>
    <col min="4085" max="4085" width="3.81640625" style="296" customWidth="1"/>
    <col min="4086" max="4086" width="19" style="296" customWidth="1"/>
    <col min="4087" max="4087" width="3.81640625" style="296" customWidth="1"/>
    <col min="4088" max="4088" width="19" style="296" customWidth="1"/>
    <col min="4089" max="4089" width="7.54296875" style="296" customWidth="1"/>
    <col min="4090" max="4090" width="19" style="296" customWidth="1"/>
    <col min="4091" max="4334" width="6.81640625" style="296"/>
    <col min="4335" max="4335" width="17.36328125" style="296" customWidth="1"/>
    <col min="4336" max="4336" width="19.90625" style="296" customWidth="1"/>
    <col min="4337" max="4337" width="9.90625" style="296" customWidth="1"/>
    <col min="4338" max="4338" width="19" style="296" customWidth="1"/>
    <col min="4339" max="4339" width="3.81640625" style="296" customWidth="1"/>
    <col min="4340" max="4340" width="19" style="296" customWidth="1"/>
    <col min="4341" max="4341" width="3.81640625" style="296" customWidth="1"/>
    <col min="4342" max="4342" width="19" style="296" customWidth="1"/>
    <col min="4343" max="4343" width="3.81640625" style="296" customWidth="1"/>
    <col min="4344" max="4344" width="19" style="296" customWidth="1"/>
    <col min="4345" max="4345" width="7.54296875" style="296" customWidth="1"/>
    <col min="4346" max="4346" width="19" style="296" customWidth="1"/>
    <col min="4347" max="4590" width="6.81640625" style="296"/>
    <col min="4591" max="4591" width="17.36328125" style="296" customWidth="1"/>
    <col min="4592" max="4592" width="19.90625" style="296" customWidth="1"/>
    <col min="4593" max="4593" width="9.90625" style="296" customWidth="1"/>
    <col min="4594" max="4594" width="19" style="296" customWidth="1"/>
    <col min="4595" max="4595" width="3.81640625" style="296" customWidth="1"/>
    <col min="4596" max="4596" width="19" style="296" customWidth="1"/>
    <col min="4597" max="4597" width="3.81640625" style="296" customWidth="1"/>
    <col min="4598" max="4598" width="19" style="296" customWidth="1"/>
    <col min="4599" max="4599" width="3.81640625" style="296" customWidth="1"/>
    <col min="4600" max="4600" width="19" style="296" customWidth="1"/>
    <col min="4601" max="4601" width="7.54296875" style="296" customWidth="1"/>
    <col min="4602" max="4602" width="19" style="296" customWidth="1"/>
    <col min="4603" max="4846" width="6.81640625" style="296"/>
    <col min="4847" max="4847" width="17.36328125" style="296" customWidth="1"/>
    <col min="4848" max="4848" width="19.90625" style="296" customWidth="1"/>
    <col min="4849" max="4849" width="9.90625" style="296" customWidth="1"/>
    <col min="4850" max="4850" width="19" style="296" customWidth="1"/>
    <col min="4851" max="4851" width="3.81640625" style="296" customWidth="1"/>
    <col min="4852" max="4852" width="19" style="296" customWidth="1"/>
    <col min="4853" max="4853" width="3.81640625" style="296" customWidth="1"/>
    <col min="4854" max="4854" width="19" style="296" customWidth="1"/>
    <col min="4855" max="4855" width="3.81640625" style="296" customWidth="1"/>
    <col min="4856" max="4856" width="19" style="296" customWidth="1"/>
    <col min="4857" max="4857" width="7.54296875" style="296" customWidth="1"/>
    <col min="4858" max="4858" width="19" style="296" customWidth="1"/>
    <col min="4859" max="5102" width="6.81640625" style="296"/>
    <col min="5103" max="5103" width="17.36328125" style="296" customWidth="1"/>
    <col min="5104" max="5104" width="19.90625" style="296" customWidth="1"/>
    <col min="5105" max="5105" width="9.90625" style="296" customWidth="1"/>
    <col min="5106" max="5106" width="19" style="296" customWidth="1"/>
    <col min="5107" max="5107" width="3.81640625" style="296" customWidth="1"/>
    <col min="5108" max="5108" width="19" style="296" customWidth="1"/>
    <col min="5109" max="5109" width="3.81640625" style="296" customWidth="1"/>
    <col min="5110" max="5110" width="19" style="296" customWidth="1"/>
    <col min="5111" max="5111" width="3.81640625" style="296" customWidth="1"/>
    <col min="5112" max="5112" width="19" style="296" customWidth="1"/>
    <col min="5113" max="5113" width="7.54296875" style="296" customWidth="1"/>
    <col min="5114" max="5114" width="19" style="296" customWidth="1"/>
    <col min="5115" max="5358" width="6.81640625" style="296"/>
    <col min="5359" max="5359" width="17.36328125" style="296" customWidth="1"/>
    <col min="5360" max="5360" width="19.90625" style="296" customWidth="1"/>
    <col min="5361" max="5361" width="9.90625" style="296" customWidth="1"/>
    <col min="5362" max="5362" width="19" style="296" customWidth="1"/>
    <col min="5363" max="5363" width="3.81640625" style="296" customWidth="1"/>
    <col min="5364" max="5364" width="19" style="296" customWidth="1"/>
    <col min="5365" max="5365" width="3.81640625" style="296" customWidth="1"/>
    <col min="5366" max="5366" width="19" style="296" customWidth="1"/>
    <col min="5367" max="5367" width="3.81640625" style="296" customWidth="1"/>
    <col min="5368" max="5368" width="19" style="296" customWidth="1"/>
    <col min="5369" max="5369" width="7.54296875" style="296" customWidth="1"/>
    <col min="5370" max="5370" width="19" style="296" customWidth="1"/>
    <col min="5371" max="5614" width="6.81640625" style="296"/>
    <col min="5615" max="5615" width="17.36328125" style="296" customWidth="1"/>
    <col min="5616" max="5616" width="19.90625" style="296" customWidth="1"/>
    <col min="5617" max="5617" width="9.90625" style="296" customWidth="1"/>
    <col min="5618" max="5618" width="19" style="296" customWidth="1"/>
    <col min="5619" max="5619" width="3.81640625" style="296" customWidth="1"/>
    <col min="5620" max="5620" width="19" style="296" customWidth="1"/>
    <col min="5621" max="5621" width="3.81640625" style="296" customWidth="1"/>
    <col min="5622" max="5622" width="19" style="296" customWidth="1"/>
    <col min="5623" max="5623" width="3.81640625" style="296" customWidth="1"/>
    <col min="5624" max="5624" width="19" style="296" customWidth="1"/>
    <col min="5625" max="5625" width="7.54296875" style="296" customWidth="1"/>
    <col min="5626" max="5626" width="19" style="296" customWidth="1"/>
    <col min="5627" max="5870" width="6.81640625" style="296"/>
    <col min="5871" max="5871" width="17.36328125" style="296" customWidth="1"/>
    <col min="5872" max="5872" width="19.90625" style="296" customWidth="1"/>
    <col min="5873" max="5873" width="9.90625" style="296" customWidth="1"/>
    <col min="5874" max="5874" width="19" style="296" customWidth="1"/>
    <col min="5875" max="5875" width="3.81640625" style="296" customWidth="1"/>
    <col min="5876" max="5876" width="19" style="296" customWidth="1"/>
    <col min="5877" max="5877" width="3.81640625" style="296" customWidth="1"/>
    <col min="5878" max="5878" width="19" style="296" customWidth="1"/>
    <col min="5879" max="5879" width="3.81640625" style="296" customWidth="1"/>
    <col min="5880" max="5880" width="19" style="296" customWidth="1"/>
    <col min="5881" max="5881" width="7.54296875" style="296" customWidth="1"/>
    <col min="5882" max="5882" width="19" style="296" customWidth="1"/>
    <col min="5883" max="6126" width="6.81640625" style="296"/>
    <col min="6127" max="6127" width="17.36328125" style="296" customWidth="1"/>
    <col min="6128" max="6128" width="19.90625" style="296" customWidth="1"/>
    <col min="6129" max="6129" width="9.90625" style="296" customWidth="1"/>
    <col min="6130" max="6130" width="19" style="296" customWidth="1"/>
    <col min="6131" max="6131" width="3.81640625" style="296" customWidth="1"/>
    <col min="6132" max="6132" width="19" style="296" customWidth="1"/>
    <col min="6133" max="6133" width="3.81640625" style="296" customWidth="1"/>
    <col min="6134" max="6134" width="19" style="296" customWidth="1"/>
    <col min="6135" max="6135" width="3.81640625" style="296" customWidth="1"/>
    <col min="6136" max="6136" width="19" style="296" customWidth="1"/>
    <col min="6137" max="6137" width="7.54296875" style="296" customWidth="1"/>
    <col min="6138" max="6138" width="19" style="296" customWidth="1"/>
    <col min="6139" max="6382" width="6.81640625" style="296"/>
    <col min="6383" max="6383" width="17.36328125" style="296" customWidth="1"/>
    <col min="6384" max="6384" width="19.90625" style="296" customWidth="1"/>
    <col min="6385" max="6385" width="9.90625" style="296" customWidth="1"/>
    <col min="6386" max="6386" width="19" style="296" customWidth="1"/>
    <col min="6387" max="6387" width="3.81640625" style="296" customWidth="1"/>
    <col min="6388" max="6388" width="19" style="296" customWidth="1"/>
    <col min="6389" max="6389" width="3.81640625" style="296" customWidth="1"/>
    <col min="6390" max="6390" width="19" style="296" customWidth="1"/>
    <col min="6391" max="6391" width="3.81640625" style="296" customWidth="1"/>
    <col min="6392" max="6392" width="19" style="296" customWidth="1"/>
    <col min="6393" max="6393" width="7.54296875" style="296" customWidth="1"/>
    <col min="6394" max="6394" width="19" style="296" customWidth="1"/>
    <col min="6395" max="6638" width="6.81640625" style="296"/>
    <col min="6639" max="6639" width="17.36328125" style="296" customWidth="1"/>
    <col min="6640" max="6640" width="19.90625" style="296" customWidth="1"/>
    <col min="6641" max="6641" width="9.90625" style="296" customWidth="1"/>
    <col min="6642" max="6642" width="19" style="296" customWidth="1"/>
    <col min="6643" max="6643" width="3.81640625" style="296" customWidth="1"/>
    <col min="6644" max="6644" width="19" style="296" customWidth="1"/>
    <col min="6645" max="6645" width="3.81640625" style="296" customWidth="1"/>
    <col min="6646" max="6646" width="19" style="296" customWidth="1"/>
    <col min="6647" max="6647" width="3.81640625" style="296" customWidth="1"/>
    <col min="6648" max="6648" width="19" style="296" customWidth="1"/>
    <col min="6649" max="6649" width="7.54296875" style="296" customWidth="1"/>
    <col min="6650" max="6650" width="19" style="296" customWidth="1"/>
    <col min="6651" max="6894" width="6.81640625" style="296"/>
    <col min="6895" max="6895" width="17.36328125" style="296" customWidth="1"/>
    <col min="6896" max="6896" width="19.90625" style="296" customWidth="1"/>
    <col min="6897" max="6897" width="9.90625" style="296" customWidth="1"/>
    <col min="6898" max="6898" width="19" style="296" customWidth="1"/>
    <col min="6899" max="6899" width="3.81640625" style="296" customWidth="1"/>
    <col min="6900" max="6900" width="19" style="296" customWidth="1"/>
    <col min="6901" max="6901" width="3.81640625" style="296" customWidth="1"/>
    <col min="6902" max="6902" width="19" style="296" customWidth="1"/>
    <col min="6903" max="6903" width="3.81640625" style="296" customWidth="1"/>
    <col min="6904" max="6904" width="19" style="296" customWidth="1"/>
    <col min="6905" max="6905" width="7.54296875" style="296" customWidth="1"/>
    <col min="6906" max="6906" width="19" style="296" customWidth="1"/>
    <col min="6907" max="7150" width="6.81640625" style="296"/>
    <col min="7151" max="7151" width="17.36328125" style="296" customWidth="1"/>
    <col min="7152" max="7152" width="19.90625" style="296" customWidth="1"/>
    <col min="7153" max="7153" width="9.90625" style="296" customWidth="1"/>
    <col min="7154" max="7154" width="19" style="296" customWidth="1"/>
    <col min="7155" max="7155" width="3.81640625" style="296" customWidth="1"/>
    <col min="7156" max="7156" width="19" style="296" customWidth="1"/>
    <col min="7157" max="7157" width="3.81640625" style="296" customWidth="1"/>
    <col min="7158" max="7158" width="19" style="296" customWidth="1"/>
    <col min="7159" max="7159" width="3.81640625" style="296" customWidth="1"/>
    <col min="7160" max="7160" width="19" style="296" customWidth="1"/>
    <col min="7161" max="7161" width="7.54296875" style="296" customWidth="1"/>
    <col min="7162" max="7162" width="19" style="296" customWidth="1"/>
    <col min="7163" max="7406" width="6.81640625" style="296"/>
    <col min="7407" max="7407" width="17.36328125" style="296" customWidth="1"/>
    <col min="7408" max="7408" width="19.90625" style="296" customWidth="1"/>
    <col min="7409" max="7409" width="9.90625" style="296" customWidth="1"/>
    <col min="7410" max="7410" width="19" style="296" customWidth="1"/>
    <col min="7411" max="7411" width="3.81640625" style="296" customWidth="1"/>
    <col min="7412" max="7412" width="19" style="296" customWidth="1"/>
    <col min="7413" max="7413" width="3.81640625" style="296" customWidth="1"/>
    <col min="7414" max="7414" width="19" style="296" customWidth="1"/>
    <col min="7415" max="7415" width="3.81640625" style="296" customWidth="1"/>
    <col min="7416" max="7416" width="19" style="296" customWidth="1"/>
    <col min="7417" max="7417" width="7.54296875" style="296" customWidth="1"/>
    <col min="7418" max="7418" width="19" style="296" customWidth="1"/>
    <col min="7419" max="7662" width="6.81640625" style="296"/>
    <col min="7663" max="7663" width="17.36328125" style="296" customWidth="1"/>
    <col min="7664" max="7664" width="19.90625" style="296" customWidth="1"/>
    <col min="7665" max="7665" width="9.90625" style="296" customWidth="1"/>
    <col min="7666" max="7666" width="19" style="296" customWidth="1"/>
    <col min="7667" max="7667" width="3.81640625" style="296" customWidth="1"/>
    <col min="7668" max="7668" width="19" style="296" customWidth="1"/>
    <col min="7669" max="7669" width="3.81640625" style="296" customWidth="1"/>
    <col min="7670" max="7670" width="19" style="296" customWidth="1"/>
    <col min="7671" max="7671" width="3.81640625" style="296" customWidth="1"/>
    <col min="7672" max="7672" width="19" style="296" customWidth="1"/>
    <col min="7673" max="7673" width="7.54296875" style="296" customWidth="1"/>
    <col min="7674" max="7674" width="19" style="296" customWidth="1"/>
    <col min="7675" max="7918" width="6.81640625" style="296"/>
    <col min="7919" max="7919" width="17.36328125" style="296" customWidth="1"/>
    <col min="7920" max="7920" width="19.90625" style="296" customWidth="1"/>
    <col min="7921" max="7921" width="9.90625" style="296" customWidth="1"/>
    <col min="7922" max="7922" width="19" style="296" customWidth="1"/>
    <col min="7923" max="7923" width="3.81640625" style="296" customWidth="1"/>
    <col min="7924" max="7924" width="19" style="296" customWidth="1"/>
    <col min="7925" max="7925" width="3.81640625" style="296" customWidth="1"/>
    <col min="7926" max="7926" width="19" style="296" customWidth="1"/>
    <col min="7927" max="7927" width="3.81640625" style="296" customWidth="1"/>
    <col min="7928" max="7928" width="19" style="296" customWidth="1"/>
    <col min="7929" max="7929" width="7.54296875" style="296" customWidth="1"/>
    <col min="7930" max="7930" width="19" style="296" customWidth="1"/>
    <col min="7931" max="8174" width="6.81640625" style="296"/>
    <col min="8175" max="8175" width="17.36328125" style="296" customWidth="1"/>
    <col min="8176" max="8176" width="19.90625" style="296" customWidth="1"/>
    <col min="8177" max="8177" width="9.90625" style="296" customWidth="1"/>
    <col min="8178" max="8178" width="19" style="296" customWidth="1"/>
    <col min="8179" max="8179" width="3.81640625" style="296" customWidth="1"/>
    <col min="8180" max="8180" width="19" style="296" customWidth="1"/>
    <col min="8181" max="8181" width="3.81640625" style="296" customWidth="1"/>
    <col min="8182" max="8182" width="19" style="296" customWidth="1"/>
    <col min="8183" max="8183" width="3.81640625" style="296" customWidth="1"/>
    <col min="8184" max="8184" width="19" style="296" customWidth="1"/>
    <col min="8185" max="8185" width="7.54296875" style="296" customWidth="1"/>
    <col min="8186" max="8186" width="19" style="296" customWidth="1"/>
    <col min="8187" max="8430" width="6.81640625" style="296"/>
    <col min="8431" max="8431" width="17.36328125" style="296" customWidth="1"/>
    <col min="8432" max="8432" width="19.90625" style="296" customWidth="1"/>
    <col min="8433" max="8433" width="9.90625" style="296" customWidth="1"/>
    <col min="8434" max="8434" width="19" style="296" customWidth="1"/>
    <col min="8435" max="8435" width="3.81640625" style="296" customWidth="1"/>
    <col min="8436" max="8436" width="19" style="296" customWidth="1"/>
    <col min="8437" max="8437" width="3.81640625" style="296" customWidth="1"/>
    <col min="8438" max="8438" width="19" style="296" customWidth="1"/>
    <col min="8439" max="8439" width="3.81640625" style="296" customWidth="1"/>
    <col min="8440" max="8440" width="19" style="296" customWidth="1"/>
    <col min="8441" max="8441" width="7.54296875" style="296" customWidth="1"/>
    <col min="8442" max="8442" width="19" style="296" customWidth="1"/>
    <col min="8443" max="8686" width="6.81640625" style="296"/>
    <col min="8687" max="8687" width="17.36328125" style="296" customWidth="1"/>
    <col min="8688" max="8688" width="19.90625" style="296" customWidth="1"/>
    <col min="8689" max="8689" width="9.90625" style="296" customWidth="1"/>
    <col min="8690" max="8690" width="19" style="296" customWidth="1"/>
    <col min="8691" max="8691" width="3.81640625" style="296" customWidth="1"/>
    <col min="8692" max="8692" width="19" style="296" customWidth="1"/>
    <col min="8693" max="8693" width="3.81640625" style="296" customWidth="1"/>
    <col min="8694" max="8694" width="19" style="296" customWidth="1"/>
    <col min="8695" max="8695" width="3.81640625" style="296" customWidth="1"/>
    <col min="8696" max="8696" width="19" style="296" customWidth="1"/>
    <col min="8697" max="8697" width="7.54296875" style="296" customWidth="1"/>
    <col min="8698" max="8698" width="19" style="296" customWidth="1"/>
    <col min="8699" max="8942" width="6.81640625" style="296"/>
    <col min="8943" max="8943" width="17.36328125" style="296" customWidth="1"/>
    <col min="8944" max="8944" width="19.90625" style="296" customWidth="1"/>
    <col min="8945" max="8945" width="9.90625" style="296" customWidth="1"/>
    <col min="8946" max="8946" width="19" style="296" customWidth="1"/>
    <col min="8947" max="8947" width="3.81640625" style="296" customWidth="1"/>
    <col min="8948" max="8948" width="19" style="296" customWidth="1"/>
    <col min="8949" max="8949" width="3.81640625" style="296" customWidth="1"/>
    <col min="8950" max="8950" width="19" style="296" customWidth="1"/>
    <col min="8951" max="8951" width="3.81640625" style="296" customWidth="1"/>
    <col min="8952" max="8952" width="19" style="296" customWidth="1"/>
    <col min="8953" max="8953" width="7.54296875" style="296" customWidth="1"/>
    <col min="8954" max="8954" width="19" style="296" customWidth="1"/>
    <col min="8955" max="9198" width="6.81640625" style="296"/>
    <col min="9199" max="9199" width="17.36328125" style="296" customWidth="1"/>
    <col min="9200" max="9200" width="19.90625" style="296" customWidth="1"/>
    <col min="9201" max="9201" width="9.90625" style="296" customWidth="1"/>
    <col min="9202" max="9202" width="19" style="296" customWidth="1"/>
    <col min="9203" max="9203" width="3.81640625" style="296" customWidth="1"/>
    <col min="9204" max="9204" width="19" style="296" customWidth="1"/>
    <col min="9205" max="9205" width="3.81640625" style="296" customWidth="1"/>
    <col min="9206" max="9206" width="19" style="296" customWidth="1"/>
    <col min="9207" max="9207" width="3.81640625" style="296" customWidth="1"/>
    <col min="9208" max="9208" width="19" style="296" customWidth="1"/>
    <col min="9209" max="9209" width="7.54296875" style="296" customWidth="1"/>
    <col min="9210" max="9210" width="19" style="296" customWidth="1"/>
    <col min="9211" max="9454" width="6.81640625" style="296"/>
    <col min="9455" max="9455" width="17.36328125" style="296" customWidth="1"/>
    <col min="9456" max="9456" width="19.90625" style="296" customWidth="1"/>
    <col min="9457" max="9457" width="9.90625" style="296" customWidth="1"/>
    <col min="9458" max="9458" width="19" style="296" customWidth="1"/>
    <col min="9459" max="9459" width="3.81640625" style="296" customWidth="1"/>
    <col min="9460" max="9460" width="19" style="296" customWidth="1"/>
    <col min="9461" max="9461" width="3.81640625" style="296" customWidth="1"/>
    <col min="9462" max="9462" width="19" style="296" customWidth="1"/>
    <col min="9463" max="9463" width="3.81640625" style="296" customWidth="1"/>
    <col min="9464" max="9464" width="19" style="296" customWidth="1"/>
    <col min="9465" max="9465" width="7.54296875" style="296" customWidth="1"/>
    <col min="9466" max="9466" width="19" style="296" customWidth="1"/>
    <col min="9467" max="9710" width="6.81640625" style="296"/>
    <col min="9711" max="9711" width="17.36328125" style="296" customWidth="1"/>
    <col min="9712" max="9712" width="19.90625" style="296" customWidth="1"/>
    <col min="9713" max="9713" width="9.90625" style="296" customWidth="1"/>
    <col min="9714" max="9714" width="19" style="296" customWidth="1"/>
    <col min="9715" max="9715" width="3.81640625" style="296" customWidth="1"/>
    <col min="9716" max="9716" width="19" style="296" customWidth="1"/>
    <col min="9717" max="9717" width="3.81640625" style="296" customWidth="1"/>
    <col min="9718" max="9718" width="19" style="296" customWidth="1"/>
    <col min="9719" max="9719" width="3.81640625" style="296" customWidth="1"/>
    <col min="9720" max="9720" width="19" style="296" customWidth="1"/>
    <col min="9721" max="9721" width="7.54296875" style="296" customWidth="1"/>
    <col min="9722" max="9722" width="19" style="296" customWidth="1"/>
    <col min="9723" max="9966" width="6.81640625" style="296"/>
    <col min="9967" max="9967" width="17.36328125" style="296" customWidth="1"/>
    <col min="9968" max="9968" width="19.90625" style="296" customWidth="1"/>
    <col min="9969" max="9969" width="9.90625" style="296" customWidth="1"/>
    <col min="9970" max="9970" width="19" style="296" customWidth="1"/>
    <col min="9971" max="9971" width="3.81640625" style="296" customWidth="1"/>
    <col min="9972" max="9972" width="19" style="296" customWidth="1"/>
    <col min="9973" max="9973" width="3.81640625" style="296" customWidth="1"/>
    <col min="9974" max="9974" width="19" style="296" customWidth="1"/>
    <col min="9975" max="9975" width="3.81640625" style="296" customWidth="1"/>
    <col min="9976" max="9976" width="19" style="296" customWidth="1"/>
    <col min="9977" max="9977" width="7.54296875" style="296" customWidth="1"/>
    <col min="9978" max="9978" width="19" style="296" customWidth="1"/>
    <col min="9979" max="10222" width="6.81640625" style="296"/>
    <col min="10223" max="10223" width="17.36328125" style="296" customWidth="1"/>
    <col min="10224" max="10224" width="19.90625" style="296" customWidth="1"/>
    <col min="10225" max="10225" width="9.90625" style="296" customWidth="1"/>
    <col min="10226" max="10226" width="19" style="296" customWidth="1"/>
    <col min="10227" max="10227" width="3.81640625" style="296" customWidth="1"/>
    <col min="10228" max="10228" width="19" style="296" customWidth="1"/>
    <col min="10229" max="10229" width="3.81640625" style="296" customWidth="1"/>
    <col min="10230" max="10230" width="19" style="296" customWidth="1"/>
    <col min="10231" max="10231" width="3.81640625" style="296" customWidth="1"/>
    <col min="10232" max="10232" width="19" style="296" customWidth="1"/>
    <col min="10233" max="10233" width="7.54296875" style="296" customWidth="1"/>
    <col min="10234" max="10234" width="19" style="296" customWidth="1"/>
    <col min="10235" max="10478" width="6.81640625" style="296"/>
    <col min="10479" max="10479" width="17.36328125" style="296" customWidth="1"/>
    <col min="10480" max="10480" width="19.90625" style="296" customWidth="1"/>
    <col min="10481" max="10481" width="9.90625" style="296" customWidth="1"/>
    <col min="10482" max="10482" width="19" style="296" customWidth="1"/>
    <col min="10483" max="10483" width="3.81640625" style="296" customWidth="1"/>
    <col min="10484" max="10484" width="19" style="296" customWidth="1"/>
    <col min="10485" max="10485" width="3.81640625" style="296" customWidth="1"/>
    <col min="10486" max="10486" width="19" style="296" customWidth="1"/>
    <col min="10487" max="10487" width="3.81640625" style="296" customWidth="1"/>
    <col min="10488" max="10488" width="19" style="296" customWidth="1"/>
    <col min="10489" max="10489" width="7.54296875" style="296" customWidth="1"/>
    <col min="10490" max="10490" width="19" style="296" customWidth="1"/>
    <col min="10491" max="10734" width="6.81640625" style="296"/>
    <col min="10735" max="10735" width="17.36328125" style="296" customWidth="1"/>
    <col min="10736" max="10736" width="19.90625" style="296" customWidth="1"/>
    <col min="10737" max="10737" width="9.90625" style="296" customWidth="1"/>
    <col min="10738" max="10738" width="19" style="296" customWidth="1"/>
    <col min="10739" max="10739" width="3.81640625" style="296" customWidth="1"/>
    <col min="10740" max="10740" width="19" style="296" customWidth="1"/>
    <col min="10741" max="10741" width="3.81640625" style="296" customWidth="1"/>
    <col min="10742" max="10742" width="19" style="296" customWidth="1"/>
    <col min="10743" max="10743" width="3.81640625" style="296" customWidth="1"/>
    <col min="10744" max="10744" width="19" style="296" customWidth="1"/>
    <col min="10745" max="10745" width="7.54296875" style="296" customWidth="1"/>
    <col min="10746" max="10746" width="19" style="296" customWidth="1"/>
    <col min="10747" max="10990" width="6.81640625" style="296"/>
    <col min="10991" max="10991" width="17.36328125" style="296" customWidth="1"/>
    <col min="10992" max="10992" width="19.90625" style="296" customWidth="1"/>
    <col min="10993" max="10993" width="9.90625" style="296" customWidth="1"/>
    <col min="10994" max="10994" width="19" style="296" customWidth="1"/>
    <col min="10995" max="10995" width="3.81640625" style="296" customWidth="1"/>
    <col min="10996" max="10996" width="19" style="296" customWidth="1"/>
    <col min="10997" max="10997" width="3.81640625" style="296" customWidth="1"/>
    <col min="10998" max="10998" width="19" style="296" customWidth="1"/>
    <col min="10999" max="10999" width="3.81640625" style="296" customWidth="1"/>
    <col min="11000" max="11000" width="19" style="296" customWidth="1"/>
    <col min="11001" max="11001" width="7.54296875" style="296" customWidth="1"/>
    <col min="11002" max="11002" width="19" style="296" customWidth="1"/>
    <col min="11003" max="11246" width="6.81640625" style="296"/>
    <col min="11247" max="11247" width="17.36328125" style="296" customWidth="1"/>
    <col min="11248" max="11248" width="19.90625" style="296" customWidth="1"/>
    <col min="11249" max="11249" width="9.90625" style="296" customWidth="1"/>
    <col min="11250" max="11250" width="19" style="296" customWidth="1"/>
    <col min="11251" max="11251" width="3.81640625" style="296" customWidth="1"/>
    <col min="11252" max="11252" width="19" style="296" customWidth="1"/>
    <col min="11253" max="11253" width="3.81640625" style="296" customWidth="1"/>
    <col min="11254" max="11254" width="19" style="296" customWidth="1"/>
    <col min="11255" max="11255" width="3.81640625" style="296" customWidth="1"/>
    <col min="11256" max="11256" width="19" style="296" customWidth="1"/>
    <col min="11257" max="11257" width="7.54296875" style="296" customWidth="1"/>
    <col min="11258" max="11258" width="19" style="296" customWidth="1"/>
    <col min="11259" max="11502" width="6.81640625" style="296"/>
    <col min="11503" max="11503" width="17.36328125" style="296" customWidth="1"/>
    <col min="11504" max="11504" width="19.90625" style="296" customWidth="1"/>
    <col min="11505" max="11505" width="9.90625" style="296" customWidth="1"/>
    <col min="11506" max="11506" width="19" style="296" customWidth="1"/>
    <col min="11507" max="11507" width="3.81640625" style="296" customWidth="1"/>
    <col min="11508" max="11508" width="19" style="296" customWidth="1"/>
    <col min="11509" max="11509" width="3.81640625" style="296" customWidth="1"/>
    <col min="11510" max="11510" width="19" style="296" customWidth="1"/>
    <col min="11511" max="11511" width="3.81640625" style="296" customWidth="1"/>
    <col min="11512" max="11512" width="19" style="296" customWidth="1"/>
    <col min="11513" max="11513" width="7.54296875" style="296" customWidth="1"/>
    <col min="11514" max="11514" width="19" style="296" customWidth="1"/>
    <col min="11515" max="11758" width="6.81640625" style="296"/>
    <col min="11759" max="11759" width="17.36328125" style="296" customWidth="1"/>
    <col min="11760" max="11760" width="19.90625" style="296" customWidth="1"/>
    <col min="11761" max="11761" width="9.90625" style="296" customWidth="1"/>
    <col min="11762" max="11762" width="19" style="296" customWidth="1"/>
    <col min="11763" max="11763" width="3.81640625" style="296" customWidth="1"/>
    <col min="11764" max="11764" width="19" style="296" customWidth="1"/>
    <col min="11765" max="11765" width="3.81640625" style="296" customWidth="1"/>
    <col min="11766" max="11766" width="19" style="296" customWidth="1"/>
    <col min="11767" max="11767" width="3.81640625" style="296" customWidth="1"/>
    <col min="11768" max="11768" width="19" style="296" customWidth="1"/>
    <col min="11769" max="11769" width="7.54296875" style="296" customWidth="1"/>
    <col min="11770" max="11770" width="19" style="296" customWidth="1"/>
    <col min="11771" max="12014" width="6.81640625" style="296"/>
    <col min="12015" max="12015" width="17.36328125" style="296" customWidth="1"/>
    <col min="12016" max="12016" width="19.90625" style="296" customWidth="1"/>
    <col min="12017" max="12017" width="9.90625" style="296" customWidth="1"/>
    <col min="12018" max="12018" width="19" style="296" customWidth="1"/>
    <col min="12019" max="12019" width="3.81640625" style="296" customWidth="1"/>
    <col min="12020" max="12020" width="19" style="296" customWidth="1"/>
    <col min="12021" max="12021" width="3.81640625" style="296" customWidth="1"/>
    <col min="12022" max="12022" width="19" style="296" customWidth="1"/>
    <col min="12023" max="12023" width="3.81640625" style="296" customWidth="1"/>
    <col min="12024" max="12024" width="19" style="296" customWidth="1"/>
    <col min="12025" max="12025" width="7.54296875" style="296" customWidth="1"/>
    <col min="12026" max="12026" width="19" style="296" customWidth="1"/>
    <col min="12027" max="12270" width="6.81640625" style="296"/>
    <col min="12271" max="12271" width="17.36328125" style="296" customWidth="1"/>
    <col min="12272" max="12272" width="19.90625" style="296" customWidth="1"/>
    <col min="12273" max="12273" width="9.90625" style="296" customWidth="1"/>
    <col min="12274" max="12274" width="19" style="296" customWidth="1"/>
    <col min="12275" max="12275" width="3.81640625" style="296" customWidth="1"/>
    <col min="12276" max="12276" width="19" style="296" customWidth="1"/>
    <col min="12277" max="12277" width="3.81640625" style="296" customWidth="1"/>
    <col min="12278" max="12278" width="19" style="296" customWidth="1"/>
    <col min="12279" max="12279" width="3.81640625" style="296" customWidth="1"/>
    <col min="12280" max="12280" width="19" style="296" customWidth="1"/>
    <col min="12281" max="12281" width="7.54296875" style="296" customWidth="1"/>
    <col min="12282" max="12282" width="19" style="296" customWidth="1"/>
    <col min="12283" max="12526" width="6.81640625" style="296"/>
    <col min="12527" max="12527" width="17.36328125" style="296" customWidth="1"/>
    <col min="12528" max="12528" width="19.90625" style="296" customWidth="1"/>
    <col min="12529" max="12529" width="9.90625" style="296" customWidth="1"/>
    <col min="12530" max="12530" width="19" style="296" customWidth="1"/>
    <col min="12531" max="12531" width="3.81640625" style="296" customWidth="1"/>
    <col min="12532" max="12532" width="19" style="296" customWidth="1"/>
    <col min="12533" max="12533" width="3.81640625" style="296" customWidth="1"/>
    <col min="12534" max="12534" width="19" style="296" customWidth="1"/>
    <col min="12535" max="12535" width="3.81640625" style="296" customWidth="1"/>
    <col min="12536" max="12536" width="19" style="296" customWidth="1"/>
    <col min="12537" max="12537" width="7.54296875" style="296" customWidth="1"/>
    <col min="12538" max="12538" width="19" style="296" customWidth="1"/>
    <col min="12539" max="12782" width="6.81640625" style="296"/>
    <col min="12783" max="12783" width="17.36328125" style="296" customWidth="1"/>
    <col min="12784" max="12784" width="19.90625" style="296" customWidth="1"/>
    <col min="12785" max="12785" width="9.90625" style="296" customWidth="1"/>
    <col min="12786" max="12786" width="19" style="296" customWidth="1"/>
    <col min="12787" max="12787" width="3.81640625" style="296" customWidth="1"/>
    <col min="12788" max="12788" width="19" style="296" customWidth="1"/>
    <col min="12789" max="12789" width="3.81640625" style="296" customWidth="1"/>
    <col min="12790" max="12790" width="19" style="296" customWidth="1"/>
    <col min="12791" max="12791" width="3.81640625" style="296" customWidth="1"/>
    <col min="12792" max="12792" width="19" style="296" customWidth="1"/>
    <col min="12793" max="12793" width="7.54296875" style="296" customWidth="1"/>
    <col min="12794" max="12794" width="19" style="296" customWidth="1"/>
    <col min="12795" max="13038" width="6.81640625" style="296"/>
    <col min="13039" max="13039" width="17.36328125" style="296" customWidth="1"/>
    <col min="13040" max="13040" width="19.90625" style="296" customWidth="1"/>
    <col min="13041" max="13041" width="9.90625" style="296" customWidth="1"/>
    <col min="13042" max="13042" width="19" style="296" customWidth="1"/>
    <col min="13043" max="13043" width="3.81640625" style="296" customWidth="1"/>
    <col min="13044" max="13044" width="19" style="296" customWidth="1"/>
    <col min="13045" max="13045" width="3.81640625" style="296" customWidth="1"/>
    <col min="13046" max="13046" width="19" style="296" customWidth="1"/>
    <col min="13047" max="13047" width="3.81640625" style="296" customWidth="1"/>
    <col min="13048" max="13048" width="19" style="296" customWidth="1"/>
    <col min="13049" max="13049" width="7.54296875" style="296" customWidth="1"/>
    <col min="13050" max="13050" width="19" style="296" customWidth="1"/>
    <col min="13051" max="13294" width="6.81640625" style="296"/>
    <col min="13295" max="13295" width="17.36328125" style="296" customWidth="1"/>
    <col min="13296" max="13296" width="19.90625" style="296" customWidth="1"/>
    <col min="13297" max="13297" width="9.90625" style="296" customWidth="1"/>
    <col min="13298" max="13298" width="19" style="296" customWidth="1"/>
    <col min="13299" max="13299" width="3.81640625" style="296" customWidth="1"/>
    <col min="13300" max="13300" width="19" style="296" customWidth="1"/>
    <col min="13301" max="13301" width="3.81640625" style="296" customWidth="1"/>
    <col min="13302" max="13302" width="19" style="296" customWidth="1"/>
    <col min="13303" max="13303" width="3.81640625" style="296" customWidth="1"/>
    <col min="13304" max="13304" width="19" style="296" customWidth="1"/>
    <col min="13305" max="13305" width="7.54296875" style="296" customWidth="1"/>
    <col min="13306" max="13306" width="19" style="296" customWidth="1"/>
    <col min="13307" max="13550" width="6.81640625" style="296"/>
    <col min="13551" max="13551" width="17.36328125" style="296" customWidth="1"/>
    <col min="13552" max="13552" width="19.90625" style="296" customWidth="1"/>
    <col min="13553" max="13553" width="9.90625" style="296" customWidth="1"/>
    <col min="13554" max="13554" width="19" style="296" customWidth="1"/>
    <col min="13555" max="13555" width="3.81640625" style="296" customWidth="1"/>
    <col min="13556" max="13556" width="19" style="296" customWidth="1"/>
    <col min="13557" max="13557" width="3.81640625" style="296" customWidth="1"/>
    <col min="13558" max="13558" width="19" style="296" customWidth="1"/>
    <col min="13559" max="13559" width="3.81640625" style="296" customWidth="1"/>
    <col min="13560" max="13560" width="19" style="296" customWidth="1"/>
    <col min="13561" max="13561" width="7.54296875" style="296" customWidth="1"/>
    <col min="13562" max="13562" width="19" style="296" customWidth="1"/>
    <col min="13563" max="13806" width="6.81640625" style="296"/>
    <col min="13807" max="13807" width="17.36328125" style="296" customWidth="1"/>
    <col min="13808" max="13808" width="19.90625" style="296" customWidth="1"/>
    <col min="13809" max="13809" width="9.90625" style="296" customWidth="1"/>
    <col min="13810" max="13810" width="19" style="296" customWidth="1"/>
    <col min="13811" max="13811" width="3.81640625" style="296" customWidth="1"/>
    <col min="13812" max="13812" width="19" style="296" customWidth="1"/>
    <col min="13813" max="13813" width="3.81640625" style="296" customWidth="1"/>
    <col min="13814" max="13814" width="19" style="296" customWidth="1"/>
    <col min="13815" max="13815" width="3.81640625" style="296" customWidth="1"/>
    <col min="13816" max="13816" width="19" style="296" customWidth="1"/>
    <col min="13817" max="13817" width="7.54296875" style="296" customWidth="1"/>
    <col min="13818" max="13818" width="19" style="296" customWidth="1"/>
    <col min="13819" max="14062" width="6.81640625" style="296"/>
    <col min="14063" max="14063" width="17.36328125" style="296" customWidth="1"/>
    <col min="14064" max="14064" width="19.90625" style="296" customWidth="1"/>
    <col min="14065" max="14065" width="9.90625" style="296" customWidth="1"/>
    <col min="14066" max="14066" width="19" style="296" customWidth="1"/>
    <col min="14067" max="14067" width="3.81640625" style="296" customWidth="1"/>
    <col min="14068" max="14068" width="19" style="296" customWidth="1"/>
    <col min="14069" max="14069" width="3.81640625" style="296" customWidth="1"/>
    <col min="14070" max="14070" width="19" style="296" customWidth="1"/>
    <col min="14071" max="14071" width="3.81640625" style="296" customWidth="1"/>
    <col min="14072" max="14072" width="19" style="296" customWidth="1"/>
    <col min="14073" max="14073" width="7.54296875" style="296" customWidth="1"/>
    <col min="14074" max="14074" width="19" style="296" customWidth="1"/>
    <col min="14075" max="14318" width="6.81640625" style="296"/>
    <col min="14319" max="14319" width="17.36328125" style="296" customWidth="1"/>
    <col min="14320" max="14320" width="19.90625" style="296" customWidth="1"/>
    <col min="14321" max="14321" width="9.90625" style="296" customWidth="1"/>
    <col min="14322" max="14322" width="19" style="296" customWidth="1"/>
    <col min="14323" max="14323" width="3.81640625" style="296" customWidth="1"/>
    <col min="14324" max="14324" width="19" style="296" customWidth="1"/>
    <col min="14325" max="14325" width="3.81640625" style="296" customWidth="1"/>
    <col min="14326" max="14326" width="19" style="296" customWidth="1"/>
    <col min="14327" max="14327" width="3.81640625" style="296" customWidth="1"/>
    <col min="14328" max="14328" width="19" style="296" customWidth="1"/>
    <col min="14329" max="14329" width="7.54296875" style="296" customWidth="1"/>
    <col min="14330" max="14330" width="19" style="296" customWidth="1"/>
    <col min="14331" max="14574" width="6.81640625" style="296"/>
    <col min="14575" max="14575" width="17.36328125" style="296" customWidth="1"/>
    <col min="14576" max="14576" width="19.90625" style="296" customWidth="1"/>
    <col min="14577" max="14577" width="9.90625" style="296" customWidth="1"/>
    <col min="14578" max="14578" width="19" style="296" customWidth="1"/>
    <col min="14579" max="14579" width="3.81640625" style="296" customWidth="1"/>
    <col min="14580" max="14580" width="19" style="296" customWidth="1"/>
    <col min="14581" max="14581" width="3.81640625" style="296" customWidth="1"/>
    <col min="14582" max="14582" width="19" style="296" customWidth="1"/>
    <col min="14583" max="14583" width="3.81640625" style="296" customWidth="1"/>
    <col min="14584" max="14584" width="19" style="296" customWidth="1"/>
    <col min="14585" max="14585" width="7.54296875" style="296" customWidth="1"/>
    <col min="14586" max="14586" width="19" style="296" customWidth="1"/>
    <col min="14587" max="14830" width="6.81640625" style="296"/>
    <col min="14831" max="14831" width="17.36328125" style="296" customWidth="1"/>
    <col min="14832" max="14832" width="19.90625" style="296" customWidth="1"/>
    <col min="14833" max="14833" width="9.90625" style="296" customWidth="1"/>
    <col min="14834" max="14834" width="19" style="296" customWidth="1"/>
    <col min="14835" max="14835" width="3.81640625" style="296" customWidth="1"/>
    <col min="14836" max="14836" width="19" style="296" customWidth="1"/>
    <col min="14837" max="14837" width="3.81640625" style="296" customWidth="1"/>
    <col min="14838" max="14838" width="19" style="296" customWidth="1"/>
    <col min="14839" max="14839" width="3.81640625" style="296" customWidth="1"/>
    <col min="14840" max="14840" width="19" style="296" customWidth="1"/>
    <col min="14841" max="14841" width="7.54296875" style="296" customWidth="1"/>
    <col min="14842" max="14842" width="19" style="296" customWidth="1"/>
    <col min="14843" max="15086" width="6.81640625" style="296"/>
    <col min="15087" max="15087" width="17.36328125" style="296" customWidth="1"/>
    <col min="15088" max="15088" width="19.90625" style="296" customWidth="1"/>
    <col min="15089" max="15089" width="9.90625" style="296" customWidth="1"/>
    <col min="15090" max="15090" width="19" style="296" customWidth="1"/>
    <col min="15091" max="15091" width="3.81640625" style="296" customWidth="1"/>
    <col min="15092" max="15092" width="19" style="296" customWidth="1"/>
    <col min="15093" max="15093" width="3.81640625" style="296" customWidth="1"/>
    <col min="15094" max="15094" width="19" style="296" customWidth="1"/>
    <col min="15095" max="15095" width="3.81640625" style="296" customWidth="1"/>
    <col min="15096" max="15096" width="19" style="296" customWidth="1"/>
    <col min="15097" max="15097" width="7.54296875" style="296" customWidth="1"/>
    <col min="15098" max="15098" width="19" style="296" customWidth="1"/>
    <col min="15099" max="15342" width="6.81640625" style="296"/>
    <col min="15343" max="15343" width="17.36328125" style="296" customWidth="1"/>
    <col min="15344" max="15344" width="19.90625" style="296" customWidth="1"/>
    <col min="15345" max="15345" width="9.90625" style="296" customWidth="1"/>
    <col min="15346" max="15346" width="19" style="296" customWidth="1"/>
    <col min="15347" max="15347" width="3.81640625" style="296" customWidth="1"/>
    <col min="15348" max="15348" width="19" style="296" customWidth="1"/>
    <col min="15349" max="15349" width="3.81640625" style="296" customWidth="1"/>
    <col min="15350" max="15350" width="19" style="296" customWidth="1"/>
    <col min="15351" max="15351" width="3.81640625" style="296" customWidth="1"/>
    <col min="15352" max="15352" width="19" style="296" customWidth="1"/>
    <col min="15353" max="15353" width="7.54296875" style="296" customWidth="1"/>
    <col min="15354" max="15354" width="19" style="296" customWidth="1"/>
    <col min="15355" max="15598" width="6.81640625" style="296"/>
    <col min="15599" max="15599" width="17.36328125" style="296" customWidth="1"/>
    <col min="15600" max="15600" width="19.90625" style="296" customWidth="1"/>
    <col min="15601" max="15601" width="9.90625" style="296" customWidth="1"/>
    <col min="15602" max="15602" width="19" style="296" customWidth="1"/>
    <col min="15603" max="15603" width="3.81640625" style="296" customWidth="1"/>
    <col min="15604" max="15604" width="19" style="296" customWidth="1"/>
    <col min="15605" max="15605" width="3.81640625" style="296" customWidth="1"/>
    <col min="15606" max="15606" width="19" style="296" customWidth="1"/>
    <col min="15607" max="15607" width="3.81640625" style="296" customWidth="1"/>
    <col min="15608" max="15608" width="19" style="296" customWidth="1"/>
    <col min="15609" max="15609" width="7.54296875" style="296" customWidth="1"/>
    <col min="15610" max="15610" width="19" style="296" customWidth="1"/>
    <col min="15611" max="15854" width="6.81640625" style="296"/>
    <col min="15855" max="15855" width="17.36328125" style="296" customWidth="1"/>
    <col min="15856" max="15856" width="19.90625" style="296" customWidth="1"/>
    <col min="15857" max="15857" width="9.90625" style="296" customWidth="1"/>
    <col min="15858" max="15858" width="19" style="296" customWidth="1"/>
    <col min="15859" max="15859" width="3.81640625" style="296" customWidth="1"/>
    <col min="15860" max="15860" width="19" style="296" customWidth="1"/>
    <col min="15861" max="15861" width="3.81640625" style="296" customWidth="1"/>
    <col min="15862" max="15862" width="19" style="296" customWidth="1"/>
    <col min="15863" max="15863" width="3.81640625" style="296" customWidth="1"/>
    <col min="15864" max="15864" width="19" style="296" customWidth="1"/>
    <col min="15865" max="15865" width="7.54296875" style="296" customWidth="1"/>
    <col min="15866" max="15866" width="19" style="296" customWidth="1"/>
    <col min="15867" max="16110" width="6.81640625" style="296"/>
    <col min="16111" max="16111" width="17.36328125" style="296" customWidth="1"/>
    <col min="16112" max="16112" width="19.90625" style="296" customWidth="1"/>
    <col min="16113" max="16113" width="9.90625" style="296" customWidth="1"/>
    <col min="16114" max="16114" width="19" style="296" customWidth="1"/>
    <col min="16115" max="16115" width="3.81640625" style="296" customWidth="1"/>
    <col min="16116" max="16116" width="19" style="296" customWidth="1"/>
    <col min="16117" max="16117" width="3.81640625" style="296" customWidth="1"/>
    <col min="16118" max="16118" width="19" style="296" customWidth="1"/>
    <col min="16119" max="16119" width="3.81640625" style="296" customWidth="1"/>
    <col min="16120" max="16120" width="19" style="296" customWidth="1"/>
    <col min="16121" max="16121" width="7.54296875" style="296" customWidth="1"/>
    <col min="16122" max="16122" width="19" style="296" customWidth="1"/>
    <col min="16123" max="16384" width="6.81640625" style="296"/>
  </cols>
  <sheetData>
    <row r="1" spans="1:18" s="291" customFormat="1" ht="20.25" customHeight="1" x14ac:dyDescent="0.4">
      <c r="A1" s="289" t="s">
        <v>106</v>
      </c>
      <c r="B1" s="290"/>
      <c r="C1" s="290"/>
      <c r="D1" s="290"/>
      <c r="E1" s="290"/>
      <c r="F1" s="290"/>
      <c r="G1" s="290"/>
      <c r="H1" s="290"/>
      <c r="I1" s="290"/>
      <c r="J1" s="290"/>
      <c r="K1" s="290"/>
      <c r="L1" s="290"/>
      <c r="M1" s="290"/>
      <c r="N1" s="290"/>
      <c r="O1" s="290"/>
      <c r="P1" s="290"/>
      <c r="Q1" s="290"/>
      <c r="R1" s="290"/>
    </row>
    <row r="2" spans="1:18" s="291" customFormat="1" ht="21" x14ac:dyDescent="0.4">
      <c r="A2" s="289" t="s">
        <v>197</v>
      </c>
      <c r="B2" s="292"/>
      <c r="C2" s="292"/>
      <c r="D2" s="292"/>
      <c r="E2" s="292"/>
      <c r="F2" s="292"/>
      <c r="G2" s="292"/>
      <c r="H2" s="292"/>
      <c r="I2" s="292"/>
      <c r="J2" s="292"/>
      <c r="K2" s="292"/>
      <c r="L2" s="292"/>
      <c r="M2" s="292"/>
      <c r="N2" s="292"/>
      <c r="O2" s="292"/>
      <c r="P2" s="292"/>
      <c r="Q2" s="292"/>
      <c r="R2" s="292"/>
    </row>
    <row r="3" spans="1:18" s="291" customFormat="1" ht="24" customHeight="1" x14ac:dyDescent="0.4">
      <c r="A3" s="289" t="s">
        <v>93</v>
      </c>
      <c r="B3" s="292"/>
      <c r="C3" s="292"/>
      <c r="D3" s="292"/>
      <c r="E3" s="292"/>
      <c r="F3" s="292"/>
      <c r="G3" s="292"/>
      <c r="H3" s="292"/>
      <c r="I3" s="292"/>
      <c r="J3" s="292"/>
      <c r="K3" s="292"/>
      <c r="L3" s="292"/>
      <c r="M3" s="292"/>
      <c r="N3" s="292"/>
      <c r="O3" s="292"/>
      <c r="P3" s="292"/>
      <c r="Q3" s="292"/>
      <c r="R3" s="292"/>
    </row>
    <row r="4" spans="1:18" s="291" customFormat="1" ht="21" x14ac:dyDescent="0.4">
      <c r="A4" s="289"/>
      <c r="B4" s="293"/>
      <c r="C4" s="293"/>
      <c r="D4" s="294"/>
      <c r="E4" s="294"/>
      <c r="F4" s="294"/>
      <c r="G4" s="294"/>
      <c r="H4" s="294"/>
      <c r="I4" s="294"/>
      <c r="J4" s="294"/>
      <c r="K4" s="294"/>
      <c r="L4" s="294"/>
      <c r="M4" s="294"/>
      <c r="N4" s="294"/>
      <c r="O4" s="294"/>
      <c r="P4" s="294"/>
      <c r="Q4" s="294"/>
      <c r="R4" s="294"/>
    </row>
    <row r="5" spans="1:18" s="291" customFormat="1" ht="21" x14ac:dyDescent="0.4">
      <c r="B5" s="293"/>
      <c r="C5" s="293"/>
      <c r="D5" s="294"/>
      <c r="E5" s="294"/>
      <c r="F5" s="294"/>
      <c r="G5" s="294"/>
      <c r="H5" s="294"/>
      <c r="I5" s="294"/>
      <c r="J5" s="294"/>
      <c r="K5" s="294"/>
      <c r="L5" s="294"/>
      <c r="M5" s="294"/>
      <c r="N5" s="294"/>
      <c r="O5" s="294"/>
      <c r="P5" s="294"/>
      <c r="Q5" s="294"/>
      <c r="R5" s="294"/>
    </row>
    <row r="6" spans="1:18" ht="21" x14ac:dyDescent="0.4">
      <c r="A6" s="295"/>
      <c r="B6" s="295"/>
      <c r="C6" s="295"/>
      <c r="D6" s="295"/>
      <c r="E6" s="295"/>
      <c r="F6" s="295"/>
      <c r="G6" s="295"/>
      <c r="H6" s="295"/>
      <c r="I6" s="295"/>
      <c r="J6" s="295"/>
      <c r="K6" s="295"/>
      <c r="L6" s="295"/>
      <c r="M6" s="295"/>
      <c r="N6" s="295"/>
      <c r="O6" s="295"/>
      <c r="P6" s="295"/>
      <c r="Q6" s="295"/>
      <c r="R6" s="295"/>
    </row>
    <row r="7" spans="1:18" ht="21" x14ac:dyDescent="0.4">
      <c r="A7" s="295"/>
      <c r="B7" s="295"/>
      <c r="C7" s="295"/>
      <c r="D7" s="297" t="s">
        <v>135</v>
      </c>
      <c r="E7" s="297"/>
      <c r="F7" s="297" t="s">
        <v>136</v>
      </c>
      <c r="G7" s="297"/>
      <c r="H7" s="297" t="s">
        <v>127</v>
      </c>
      <c r="I7" s="297"/>
      <c r="J7" s="297" t="s">
        <v>139</v>
      </c>
      <c r="K7" s="297"/>
      <c r="L7" s="297" t="s">
        <v>138</v>
      </c>
      <c r="M7" s="297"/>
      <c r="N7" s="297" t="s">
        <v>137</v>
      </c>
      <c r="O7" s="297"/>
      <c r="P7" s="297" t="s">
        <v>126</v>
      </c>
      <c r="Q7" s="297"/>
      <c r="R7" s="297" t="s">
        <v>139</v>
      </c>
    </row>
    <row r="8" spans="1:18" s="301" customFormat="1" ht="21" x14ac:dyDescent="0.4">
      <c r="A8" s="298" t="s">
        <v>0</v>
      </c>
      <c r="B8" s="298"/>
      <c r="C8" s="299"/>
      <c r="D8" s="300">
        <v>2011</v>
      </c>
      <c r="E8" s="293"/>
      <c r="F8" s="300">
        <v>2011</v>
      </c>
      <c r="G8" s="293"/>
      <c r="H8" s="300">
        <v>2011</v>
      </c>
      <c r="I8" s="293"/>
      <c r="J8" s="300">
        <v>2011</v>
      </c>
      <c r="K8" s="293"/>
      <c r="L8" s="300">
        <v>2012</v>
      </c>
      <c r="M8" s="293"/>
      <c r="N8" s="300">
        <v>2012</v>
      </c>
      <c r="O8" s="293"/>
      <c r="P8" s="300">
        <v>2012</v>
      </c>
      <c r="Q8" s="293"/>
      <c r="R8" s="300">
        <v>2012</v>
      </c>
    </row>
    <row r="9" spans="1:18" s="301" customFormat="1" ht="7.5" customHeight="1" x14ac:dyDescent="0.4">
      <c r="A9" s="299"/>
      <c r="B9" s="299"/>
      <c r="C9" s="299"/>
      <c r="D9" s="299"/>
      <c r="E9" s="299"/>
      <c r="F9" s="299"/>
      <c r="G9" s="299"/>
      <c r="H9" s="299"/>
      <c r="I9" s="299"/>
      <c r="J9" s="299"/>
      <c r="K9" s="299"/>
      <c r="L9" s="299"/>
      <c r="M9" s="299"/>
      <c r="N9" s="299"/>
      <c r="O9" s="299"/>
      <c r="P9" s="299"/>
      <c r="Q9" s="299"/>
      <c r="R9" s="299"/>
    </row>
    <row r="10" spans="1:18" ht="21" x14ac:dyDescent="0.4">
      <c r="A10" s="302" t="s">
        <v>132</v>
      </c>
      <c r="B10" s="303"/>
      <c r="C10" s="295"/>
      <c r="D10" s="304"/>
      <c r="E10" s="304"/>
      <c r="F10" s="304"/>
      <c r="G10" s="304"/>
      <c r="H10" s="304"/>
      <c r="I10" s="304"/>
      <c r="J10" s="304"/>
      <c r="K10" s="304"/>
      <c r="L10" s="304"/>
      <c r="M10" s="304"/>
      <c r="N10" s="304"/>
      <c r="O10" s="304"/>
      <c r="P10" s="304"/>
      <c r="Q10" s="304"/>
      <c r="R10" s="304"/>
    </row>
    <row r="11" spans="1:18" ht="7.5" customHeight="1" x14ac:dyDescent="0.4">
      <c r="A11" s="295"/>
      <c r="B11" s="295"/>
      <c r="C11" s="295"/>
      <c r="D11" s="295"/>
      <c r="E11" s="295"/>
      <c r="F11" s="295"/>
      <c r="G11" s="295"/>
      <c r="H11" s="295"/>
      <c r="I11" s="295"/>
      <c r="J11" s="295"/>
      <c r="K11" s="295"/>
      <c r="L11" s="295"/>
      <c r="M11" s="295"/>
      <c r="N11" s="295"/>
      <c r="O11" s="295"/>
      <c r="P11" s="295"/>
      <c r="Q11" s="295"/>
      <c r="R11" s="295"/>
    </row>
    <row r="12" spans="1:18" ht="21" x14ac:dyDescent="0.4">
      <c r="A12" s="305" t="s">
        <v>129</v>
      </c>
      <c r="B12" s="303"/>
      <c r="C12" s="295"/>
      <c r="D12" s="306">
        <v>31300</v>
      </c>
      <c r="E12" s="306"/>
      <c r="F12" s="306">
        <v>29900</v>
      </c>
      <c r="G12" s="306"/>
      <c r="H12" s="306">
        <v>27800</v>
      </c>
      <c r="I12" s="306"/>
      <c r="J12" s="306">
        <v>30500</v>
      </c>
      <c r="K12" s="306"/>
      <c r="L12" s="306">
        <v>28200</v>
      </c>
      <c r="M12" s="306"/>
      <c r="N12" s="306">
        <v>26900</v>
      </c>
      <c r="O12" s="306"/>
      <c r="P12" s="306">
        <v>26600</v>
      </c>
      <c r="Q12" s="306"/>
      <c r="R12" s="306">
        <v>30100</v>
      </c>
    </row>
    <row r="13" spans="1:18" ht="21" x14ac:dyDescent="0.4">
      <c r="A13" s="308" t="s">
        <v>130</v>
      </c>
      <c r="B13" s="298"/>
      <c r="C13" s="299"/>
      <c r="D13" s="307">
        <v>9100</v>
      </c>
      <c r="E13" s="307"/>
      <c r="F13" s="307">
        <v>8600</v>
      </c>
      <c r="G13" s="307"/>
      <c r="H13" s="307">
        <v>8300</v>
      </c>
      <c r="I13" s="307"/>
      <c r="J13" s="307">
        <v>9300</v>
      </c>
      <c r="K13" s="307"/>
      <c r="L13" s="307">
        <v>8700</v>
      </c>
      <c r="M13" s="307"/>
      <c r="N13" s="307">
        <v>8300</v>
      </c>
      <c r="O13" s="307"/>
      <c r="P13" s="307">
        <v>8200</v>
      </c>
      <c r="Q13" s="307"/>
      <c r="R13" s="307">
        <v>8700</v>
      </c>
    </row>
    <row r="14" spans="1:18" s="301" customFormat="1" ht="21" x14ac:dyDescent="0.4">
      <c r="A14" s="305" t="s">
        <v>134</v>
      </c>
      <c r="B14" s="303"/>
      <c r="C14" s="295"/>
      <c r="D14" s="307">
        <v>12100</v>
      </c>
      <c r="E14" s="307"/>
      <c r="F14" s="307">
        <v>11800</v>
      </c>
      <c r="G14" s="307"/>
      <c r="H14" s="307">
        <v>11500</v>
      </c>
      <c r="I14" s="307"/>
      <c r="J14" s="307">
        <v>14400</v>
      </c>
      <c r="K14" s="307"/>
      <c r="L14" s="307">
        <v>13400</v>
      </c>
      <c r="M14" s="307"/>
      <c r="N14" s="307">
        <v>13500</v>
      </c>
      <c r="O14" s="307"/>
      <c r="P14" s="307">
        <v>14500</v>
      </c>
      <c r="Q14" s="307"/>
      <c r="R14" s="307">
        <v>14700</v>
      </c>
    </row>
    <row r="15" spans="1:18" s="301" customFormat="1" ht="21" x14ac:dyDescent="0.4">
      <c r="A15" s="305" t="s">
        <v>179</v>
      </c>
      <c r="B15" s="303"/>
      <c r="C15" s="295"/>
      <c r="D15" s="307">
        <v>10500</v>
      </c>
      <c r="E15" s="307"/>
      <c r="F15" s="307">
        <v>10400</v>
      </c>
      <c r="G15" s="307"/>
      <c r="H15" s="307">
        <v>10200</v>
      </c>
      <c r="I15" s="307"/>
      <c r="J15" s="307">
        <v>10500</v>
      </c>
      <c r="K15" s="307"/>
      <c r="L15" s="307">
        <v>10900</v>
      </c>
      <c r="M15" s="307"/>
      <c r="N15" s="307">
        <v>11000</v>
      </c>
      <c r="O15" s="307"/>
      <c r="P15" s="307">
        <v>10800</v>
      </c>
      <c r="Q15" s="307"/>
      <c r="R15" s="307">
        <v>10700</v>
      </c>
    </row>
    <row r="16" spans="1:18" ht="21" x14ac:dyDescent="0.4">
      <c r="A16" s="305" t="s">
        <v>131</v>
      </c>
      <c r="B16" s="303"/>
      <c r="C16" s="295"/>
      <c r="D16" s="309">
        <v>17000</v>
      </c>
      <c r="E16" s="309"/>
      <c r="F16" s="309">
        <v>16500</v>
      </c>
      <c r="G16" s="309"/>
      <c r="H16" s="309">
        <v>15200</v>
      </c>
      <c r="I16" s="309"/>
      <c r="J16" s="309">
        <v>16000</v>
      </c>
      <c r="K16" s="309"/>
      <c r="L16" s="309">
        <v>15400</v>
      </c>
      <c r="M16" s="309"/>
      <c r="N16" s="309">
        <v>15800</v>
      </c>
      <c r="O16" s="309"/>
      <c r="P16" s="309">
        <v>15500</v>
      </c>
      <c r="Q16" s="309"/>
      <c r="R16" s="309">
        <v>18100</v>
      </c>
    </row>
    <row r="17" spans="1:18" ht="3.9" customHeight="1" x14ac:dyDescent="0.4">
      <c r="A17" s="303"/>
      <c r="B17" s="303"/>
      <c r="C17" s="295"/>
      <c r="D17" s="310"/>
      <c r="E17" s="310"/>
      <c r="F17" s="310"/>
      <c r="G17" s="310"/>
      <c r="H17" s="310"/>
      <c r="I17" s="310"/>
      <c r="J17" s="310"/>
      <c r="K17" s="310"/>
      <c r="L17" s="310"/>
      <c r="M17" s="310"/>
      <c r="N17" s="310"/>
      <c r="O17" s="310"/>
      <c r="P17" s="310"/>
      <c r="Q17" s="310"/>
      <c r="R17" s="310"/>
    </row>
    <row r="18" spans="1:18" ht="21.6" thickBot="1" x14ac:dyDescent="0.45">
      <c r="A18" s="303" t="s">
        <v>133</v>
      </c>
      <c r="B18" s="303"/>
      <c r="C18" s="295"/>
      <c r="D18" s="311">
        <v>80000</v>
      </c>
      <c r="E18" s="312"/>
      <c r="F18" s="311">
        <v>77200</v>
      </c>
      <c r="G18" s="312"/>
      <c r="H18" s="311">
        <v>73000</v>
      </c>
      <c r="I18" s="312"/>
      <c r="J18" s="311">
        <v>80700</v>
      </c>
      <c r="K18" s="312"/>
      <c r="L18" s="311">
        <v>76600</v>
      </c>
      <c r="M18" s="312"/>
      <c r="N18" s="311">
        <v>75500</v>
      </c>
      <c r="O18" s="312"/>
      <c r="P18" s="311">
        <v>75600</v>
      </c>
      <c r="Q18" s="312"/>
      <c r="R18" s="311">
        <v>82300</v>
      </c>
    </row>
    <row r="19" spans="1:18" ht="7.5" customHeight="1" thickTop="1" x14ac:dyDescent="0.4">
      <c r="A19" s="303"/>
      <c r="B19" s="303"/>
      <c r="C19" s="295"/>
      <c r="D19" s="310"/>
      <c r="E19" s="310"/>
      <c r="F19" s="310"/>
      <c r="G19" s="310"/>
      <c r="H19" s="310"/>
      <c r="I19" s="310"/>
      <c r="J19" s="310"/>
      <c r="K19" s="310"/>
      <c r="L19" s="310"/>
      <c r="M19" s="310"/>
      <c r="N19" s="310"/>
      <c r="O19" s="310"/>
      <c r="P19" s="310"/>
      <c r="Q19" s="310"/>
      <c r="R19" s="310"/>
    </row>
    <row r="20" spans="1:18" ht="21" x14ac:dyDescent="0.4">
      <c r="A20" s="295"/>
      <c r="B20" s="295"/>
      <c r="C20" s="295"/>
      <c r="D20" s="310"/>
      <c r="E20" s="310"/>
      <c r="F20" s="310"/>
      <c r="G20" s="310"/>
      <c r="H20" s="310"/>
      <c r="I20" s="310"/>
      <c r="J20" s="310"/>
      <c r="K20" s="310"/>
      <c r="L20" s="310"/>
      <c r="M20" s="310"/>
      <c r="N20" s="310"/>
      <c r="O20" s="310"/>
      <c r="P20" s="310"/>
      <c r="Q20" s="310"/>
      <c r="R20" s="310"/>
    </row>
    <row r="21" spans="1:18" ht="7.5" customHeight="1" x14ac:dyDescent="0.35"/>
    <row r="23" spans="1:18" ht="12" customHeight="1" x14ac:dyDescent="0.35"/>
  </sheetData>
  <pageMargins left="0.75" right="0.5" top="0.5" bottom="0.5" header="0.5" footer="0.25"/>
  <pageSetup scale="45" orientation="landscape" r:id="rId1"/>
  <headerFooter alignWithMargins="0">
    <oddFooter>&amp;CTable 11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workbookViewId="0"/>
  </sheetViews>
  <sheetFormatPr defaultRowHeight="15" x14ac:dyDescent="0.25"/>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5" x14ac:dyDescent="0.25"/>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RowHeight="15" x14ac:dyDescent="0.25"/>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
  <sheetViews>
    <sheetView workbookViewId="0"/>
  </sheetViews>
  <sheetFormatPr defaultRowHeight="15" x14ac:dyDescent="0.25"/>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
  <sheetViews>
    <sheetView workbookViewId="0"/>
  </sheetViews>
  <sheetFormatPr defaultRowHeight="15" x14ac:dyDescent="0.25"/>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24">
    <pageSetUpPr fitToPage="1"/>
  </sheetPr>
  <dimension ref="A1:P60"/>
  <sheetViews>
    <sheetView zoomScale="80" zoomScaleNormal="80" zoomScaleSheetLayoutView="80" zoomScalePageLayoutView="80" workbookViewId="0"/>
  </sheetViews>
  <sheetFormatPr defaultColWidth="8.90625" defaultRowHeight="17.399999999999999" x14ac:dyDescent="0.3"/>
  <cols>
    <col min="1" max="1" width="47.1796875" style="145" customWidth="1"/>
    <col min="2" max="2" width="13.453125" style="145" customWidth="1"/>
    <col min="3" max="3" width="4.1796875" style="145" bestFit="1" customWidth="1"/>
    <col min="4" max="4" width="13.453125" style="145" customWidth="1"/>
    <col min="5" max="5" width="3.36328125" style="145" customWidth="1"/>
    <col min="6" max="6" width="2.1796875" style="145" customWidth="1"/>
    <col min="7" max="7" width="7.90625" style="145" customWidth="1"/>
    <col min="8" max="8" width="2.54296875" style="232" customWidth="1"/>
    <col min="9" max="9" width="4.90625" style="216" customWidth="1"/>
    <col min="10" max="10" width="13.453125" style="145" customWidth="1"/>
    <col min="11" max="11" width="4.1796875" style="145" bestFit="1" customWidth="1"/>
    <col min="12" max="12" width="13.453125" style="145" customWidth="1"/>
    <col min="13" max="13" width="3.36328125" style="145" customWidth="1"/>
    <col min="14" max="14" width="7.90625" style="145" customWidth="1"/>
    <col min="15" max="15" width="2.54296875" style="232" customWidth="1"/>
    <col min="16" max="16" width="4.90625" style="145" customWidth="1"/>
    <col min="17" max="16384" width="8.90625" style="145"/>
  </cols>
  <sheetData>
    <row r="1" spans="1:15" x14ac:dyDescent="0.3">
      <c r="A1" s="53" t="s">
        <v>106</v>
      </c>
      <c r="B1" s="193"/>
      <c r="C1" s="194"/>
      <c r="D1" s="194"/>
      <c r="E1" s="195"/>
      <c r="F1" s="195"/>
      <c r="G1" s="195"/>
      <c r="H1" s="196"/>
      <c r="I1" s="197"/>
      <c r="J1" s="193"/>
      <c r="K1" s="194"/>
      <c r="L1" s="194"/>
      <c r="M1" s="195"/>
      <c r="N1" s="195"/>
      <c r="O1" s="196"/>
    </row>
    <row r="2" spans="1:15" ht="18" x14ac:dyDescent="0.3">
      <c r="A2" s="53" t="s">
        <v>170</v>
      </c>
      <c r="B2" s="193"/>
      <c r="C2" s="194"/>
      <c r="D2" s="194"/>
      <c r="E2" s="67"/>
      <c r="F2" s="67"/>
      <c r="G2" s="67"/>
      <c r="H2" s="68"/>
      <c r="I2" s="198"/>
      <c r="J2" s="193"/>
      <c r="K2" s="194"/>
      <c r="L2" s="194"/>
      <c r="M2" s="67"/>
      <c r="N2" s="67"/>
      <c r="O2" s="68"/>
    </row>
    <row r="3" spans="1:15" x14ac:dyDescent="0.3">
      <c r="A3" s="53" t="s">
        <v>93</v>
      </c>
      <c r="B3" s="193"/>
      <c r="C3" s="194"/>
      <c r="D3" s="194"/>
      <c r="E3" s="67"/>
      <c r="F3" s="67"/>
      <c r="G3" s="67"/>
      <c r="H3" s="68"/>
      <c r="I3" s="198"/>
      <c r="J3" s="193"/>
      <c r="K3" s="194"/>
      <c r="L3" s="194"/>
      <c r="M3" s="67"/>
      <c r="N3" s="67"/>
      <c r="O3" s="68"/>
    </row>
    <row r="4" spans="1:15" x14ac:dyDescent="0.3">
      <c r="A4" s="53"/>
      <c r="B4" s="193"/>
      <c r="C4" s="194"/>
      <c r="D4" s="194"/>
      <c r="E4" s="67"/>
      <c r="F4" s="67"/>
      <c r="G4" s="67"/>
      <c r="H4" s="68"/>
      <c r="I4" s="198"/>
      <c r="J4" s="193"/>
      <c r="K4" s="194"/>
      <c r="L4" s="194"/>
      <c r="M4" s="67"/>
      <c r="N4" s="67"/>
      <c r="O4" s="68"/>
    </row>
    <row r="5" spans="1:15" ht="17.25" customHeight="1" thickBot="1" x14ac:dyDescent="0.35">
      <c r="A5" s="199"/>
      <c r="B5" s="459" t="s">
        <v>150</v>
      </c>
      <c r="C5" s="459"/>
      <c r="D5" s="459"/>
      <c r="E5" s="200"/>
      <c r="F5" s="200"/>
      <c r="G5" s="200"/>
      <c r="H5" s="200"/>
      <c r="I5" s="200"/>
      <c r="J5" s="459" t="s">
        <v>149</v>
      </c>
      <c r="K5" s="459"/>
      <c r="L5" s="459"/>
      <c r="M5" s="200"/>
      <c r="N5" s="200"/>
      <c r="O5" s="200"/>
    </row>
    <row r="6" spans="1:15" s="203" customFormat="1" ht="8.25" customHeight="1" x14ac:dyDescent="0.3">
      <c r="A6" s="201"/>
      <c r="B6" s="195"/>
      <c r="C6" s="202"/>
      <c r="D6" s="195"/>
      <c r="E6" s="195"/>
      <c r="F6" s="195"/>
      <c r="G6" s="195"/>
      <c r="H6" s="196"/>
      <c r="I6" s="197"/>
      <c r="J6" s="195"/>
      <c r="K6" s="202"/>
      <c r="L6" s="195"/>
      <c r="M6" s="195"/>
      <c r="N6" s="195"/>
      <c r="O6" s="196"/>
    </row>
    <row r="7" spans="1:15" ht="18" x14ac:dyDescent="0.3">
      <c r="A7" s="204" t="s">
        <v>0</v>
      </c>
      <c r="B7" s="320" t="s">
        <v>107</v>
      </c>
      <c r="C7" s="280"/>
      <c r="D7" s="320" t="s">
        <v>142</v>
      </c>
      <c r="E7" s="282"/>
      <c r="G7" s="460" t="s">
        <v>16</v>
      </c>
      <c r="H7" s="460"/>
      <c r="I7" s="207"/>
      <c r="J7" s="320" t="s">
        <v>107</v>
      </c>
      <c r="K7" s="205"/>
      <c r="L7" s="320" t="s">
        <v>142</v>
      </c>
      <c r="M7" s="206"/>
      <c r="N7" s="460" t="s">
        <v>16</v>
      </c>
      <c r="O7" s="460"/>
    </row>
    <row r="8" spans="1:15" ht="18" x14ac:dyDescent="0.3">
      <c r="A8" s="208" t="s">
        <v>192</v>
      </c>
      <c r="B8" s="209"/>
      <c r="C8" s="209"/>
      <c r="D8" s="210"/>
      <c r="E8" s="195"/>
      <c r="F8" s="195"/>
      <c r="G8" s="195"/>
      <c r="H8" s="196"/>
      <c r="I8" s="197"/>
      <c r="J8" s="209"/>
      <c r="K8" s="209"/>
      <c r="L8" s="210"/>
      <c r="M8" s="195"/>
      <c r="N8" s="195"/>
      <c r="O8" s="196"/>
    </row>
    <row r="9" spans="1:15" s="216" customFormat="1" x14ac:dyDescent="0.3">
      <c r="A9" s="212" t="s">
        <v>29</v>
      </c>
      <c r="B9" s="414">
        <v>4141</v>
      </c>
      <c r="C9" s="213"/>
      <c r="D9" s="54">
        <v>3855</v>
      </c>
      <c r="E9" s="56"/>
      <c r="F9" s="56"/>
      <c r="G9" s="57">
        <v>7</v>
      </c>
      <c r="H9" s="214" t="s">
        <v>25</v>
      </c>
      <c r="I9" s="215"/>
      <c r="J9" s="414">
        <v>14953</v>
      </c>
      <c r="K9" s="213"/>
      <c r="L9" s="54">
        <v>14362</v>
      </c>
      <c r="M9" s="56"/>
      <c r="N9" s="57">
        <v>4</v>
      </c>
      <c r="O9" s="214" t="s">
        <v>25</v>
      </c>
    </row>
    <row r="10" spans="1:15" s="216" customFormat="1" x14ac:dyDescent="0.3">
      <c r="A10" s="212" t="s">
        <v>39</v>
      </c>
      <c r="B10" s="213">
        <v>2201</v>
      </c>
      <c r="C10" s="213"/>
      <c r="D10" s="77">
        <v>2548</v>
      </c>
      <c r="E10" s="56"/>
      <c r="F10" s="56"/>
      <c r="G10" s="57">
        <v>-14</v>
      </c>
      <c r="H10" s="214" t="s">
        <v>25</v>
      </c>
      <c r="I10" s="215"/>
      <c r="J10" s="213">
        <v>8846</v>
      </c>
      <c r="K10" s="213"/>
      <c r="L10" s="77">
        <v>9381</v>
      </c>
      <c r="M10" s="56"/>
      <c r="N10" s="57">
        <v>-6</v>
      </c>
      <c r="O10" s="214" t="s">
        <v>25</v>
      </c>
    </row>
    <row r="11" spans="1:15" s="216" customFormat="1" x14ac:dyDescent="0.3">
      <c r="A11" s="212" t="s">
        <v>155</v>
      </c>
      <c r="B11" s="213">
        <v>1897</v>
      </c>
      <c r="C11" s="213"/>
      <c r="D11" s="77">
        <v>1826</v>
      </c>
      <c r="E11" s="56"/>
      <c r="F11" s="56"/>
      <c r="G11" s="57">
        <v>4</v>
      </c>
      <c r="H11" s="214" t="s">
        <v>25</v>
      </c>
      <c r="I11" s="215"/>
      <c r="J11" s="213">
        <v>7457</v>
      </c>
      <c r="K11" s="213"/>
      <c r="L11" s="77">
        <v>7463</v>
      </c>
      <c r="M11" s="56"/>
      <c r="N11" s="57">
        <v>0</v>
      </c>
      <c r="O11" s="214" t="s">
        <v>25</v>
      </c>
    </row>
    <row r="12" spans="1:15" s="216" customFormat="1" x14ac:dyDescent="0.3">
      <c r="A12" s="212" t="s">
        <v>156</v>
      </c>
      <c r="B12" s="213">
        <v>1860</v>
      </c>
      <c r="C12" s="213"/>
      <c r="D12" s="77">
        <v>1858</v>
      </c>
      <c r="E12" s="56"/>
      <c r="F12" s="56"/>
      <c r="G12" s="57">
        <v>0</v>
      </c>
      <c r="H12" s="214" t="s">
        <v>25</v>
      </c>
      <c r="I12" s="215"/>
      <c r="J12" s="213">
        <v>7579</v>
      </c>
      <c r="K12" s="213"/>
      <c r="L12" s="77">
        <v>7132</v>
      </c>
      <c r="M12" s="56"/>
      <c r="N12" s="57">
        <v>6</v>
      </c>
      <c r="O12" s="214" t="s">
        <v>25</v>
      </c>
    </row>
    <row r="13" spans="1:15" x14ac:dyDescent="0.3">
      <c r="A13" s="68" t="s">
        <v>30</v>
      </c>
      <c r="B13" s="415">
        <v>2000</v>
      </c>
      <c r="C13" s="217"/>
      <c r="D13" s="218">
        <v>2124</v>
      </c>
      <c r="E13" s="58"/>
      <c r="F13" s="58"/>
      <c r="G13" s="57">
        <v>-6</v>
      </c>
      <c r="H13" s="214" t="s">
        <v>25</v>
      </c>
      <c r="I13" s="215"/>
      <c r="J13" s="415">
        <v>8347</v>
      </c>
      <c r="K13" s="217"/>
      <c r="L13" s="218">
        <v>8161</v>
      </c>
      <c r="M13" s="58"/>
      <c r="N13" s="57">
        <v>2</v>
      </c>
      <c r="O13" s="214" t="s">
        <v>25</v>
      </c>
    </row>
    <row r="14" spans="1:15" ht="18" customHeight="1" thickBot="1" x14ac:dyDescent="0.35">
      <c r="A14" s="208" t="s">
        <v>204</v>
      </c>
      <c r="B14" s="416">
        <v>12099</v>
      </c>
      <c r="C14" s="219"/>
      <c r="D14" s="220">
        <v>12211</v>
      </c>
      <c r="E14" s="58"/>
      <c r="F14" s="58"/>
      <c r="G14" s="57">
        <v>-1</v>
      </c>
      <c r="H14" s="214" t="s">
        <v>25</v>
      </c>
      <c r="I14" s="215"/>
      <c r="J14" s="416">
        <v>47182</v>
      </c>
      <c r="K14" s="219"/>
      <c r="L14" s="220">
        <v>46499</v>
      </c>
      <c r="M14" s="58"/>
      <c r="N14" s="57">
        <v>1</v>
      </c>
      <c r="O14" s="214" t="s">
        <v>25</v>
      </c>
    </row>
    <row r="15" spans="1:15" ht="18" customHeight="1" thickTop="1" x14ac:dyDescent="0.3">
      <c r="A15" s="201"/>
      <c r="B15" s="55"/>
      <c r="C15" s="55"/>
      <c r="D15" s="211"/>
      <c r="E15" s="58"/>
      <c r="F15" s="58"/>
      <c r="G15" s="60"/>
      <c r="H15" s="61"/>
      <c r="I15" s="215"/>
      <c r="J15" s="55"/>
      <c r="K15" s="55"/>
      <c r="L15" s="211"/>
      <c r="M15" s="58"/>
      <c r="N15" s="60"/>
      <c r="O15" s="61"/>
    </row>
    <row r="16" spans="1:15" ht="18" customHeight="1" x14ac:dyDescent="0.3">
      <c r="A16" s="221" t="s">
        <v>193</v>
      </c>
      <c r="B16" s="55"/>
      <c r="C16" s="55"/>
      <c r="D16" s="211"/>
      <c r="E16" s="58"/>
      <c r="F16" s="58"/>
      <c r="G16" s="62"/>
      <c r="H16" s="61"/>
      <c r="I16" s="215"/>
      <c r="J16" s="55"/>
      <c r="K16" s="55"/>
      <c r="L16" s="211"/>
      <c r="M16" s="58"/>
      <c r="N16" s="62"/>
      <c r="O16" s="61"/>
    </row>
    <row r="17" spans="1:15" s="216" customFormat="1" x14ac:dyDescent="0.3">
      <c r="A17" s="212" t="s">
        <v>29</v>
      </c>
      <c r="B17" s="414">
        <v>445</v>
      </c>
      <c r="C17" s="213"/>
      <c r="D17" s="54">
        <v>461</v>
      </c>
      <c r="E17" s="56"/>
      <c r="F17" s="56"/>
      <c r="G17" s="57">
        <v>-3</v>
      </c>
      <c r="H17" s="214" t="s">
        <v>25</v>
      </c>
      <c r="I17" s="215"/>
      <c r="J17" s="414">
        <v>1699</v>
      </c>
      <c r="K17" s="213"/>
      <c r="L17" s="54">
        <v>1630</v>
      </c>
      <c r="M17" s="56"/>
      <c r="N17" s="57">
        <v>4</v>
      </c>
      <c r="O17" s="214" t="s">
        <v>25</v>
      </c>
    </row>
    <row r="18" spans="1:15" s="216" customFormat="1" x14ac:dyDescent="0.3">
      <c r="A18" s="212" t="s">
        <v>39</v>
      </c>
      <c r="B18" s="213">
        <v>203</v>
      </c>
      <c r="C18" s="213"/>
      <c r="D18" s="77">
        <v>254</v>
      </c>
      <c r="E18" s="56"/>
      <c r="F18" s="56"/>
      <c r="G18" s="57">
        <v>-20</v>
      </c>
      <c r="H18" s="214" t="s">
        <v>25</v>
      </c>
      <c r="I18" s="215"/>
      <c r="J18" s="213">
        <v>808</v>
      </c>
      <c r="K18" s="213"/>
      <c r="L18" s="77">
        <v>874</v>
      </c>
      <c r="M18" s="56"/>
      <c r="N18" s="57">
        <v>-8</v>
      </c>
      <c r="O18" s="214" t="s">
        <v>25</v>
      </c>
    </row>
    <row r="19" spans="1:15" s="216" customFormat="1" x14ac:dyDescent="0.3">
      <c r="A19" s="212" t="s">
        <v>155</v>
      </c>
      <c r="B19" s="213">
        <v>272</v>
      </c>
      <c r="C19" s="213"/>
      <c r="D19" s="77">
        <v>231</v>
      </c>
      <c r="E19" s="56"/>
      <c r="F19" s="56"/>
      <c r="G19" s="57">
        <v>18</v>
      </c>
      <c r="H19" s="214" t="s">
        <v>25</v>
      </c>
      <c r="I19" s="215"/>
      <c r="J19" s="213">
        <v>1256</v>
      </c>
      <c r="K19" s="213"/>
      <c r="L19" s="77">
        <v>1069</v>
      </c>
      <c r="M19" s="56"/>
      <c r="N19" s="57">
        <v>17</v>
      </c>
      <c r="O19" s="214" t="s">
        <v>25</v>
      </c>
    </row>
    <row r="20" spans="1:15" s="216" customFormat="1" x14ac:dyDescent="0.3">
      <c r="A20" s="212" t="s">
        <v>156</v>
      </c>
      <c r="B20" s="213">
        <v>187</v>
      </c>
      <c r="C20" s="213"/>
      <c r="D20" s="77">
        <v>171</v>
      </c>
      <c r="E20" s="56"/>
      <c r="F20" s="56"/>
      <c r="G20" s="57">
        <v>9</v>
      </c>
      <c r="H20" s="214" t="s">
        <v>25</v>
      </c>
      <c r="I20" s="215"/>
      <c r="J20" s="213">
        <v>737</v>
      </c>
      <c r="K20" s="213"/>
      <c r="L20" s="77">
        <v>645</v>
      </c>
      <c r="M20" s="56"/>
      <c r="N20" s="57">
        <v>14</v>
      </c>
      <c r="O20" s="214" t="s">
        <v>25</v>
      </c>
    </row>
    <row r="21" spans="1:15" x14ac:dyDescent="0.3">
      <c r="A21" s="68" t="s">
        <v>30</v>
      </c>
      <c r="B21" s="415">
        <v>232</v>
      </c>
      <c r="C21" s="217"/>
      <c r="D21" s="218">
        <v>287</v>
      </c>
      <c r="E21" s="58"/>
      <c r="F21" s="58"/>
      <c r="G21" s="59">
        <v>-19</v>
      </c>
      <c r="H21" s="214" t="s">
        <v>25</v>
      </c>
      <c r="I21" s="215"/>
      <c r="J21" s="415">
        <v>1083</v>
      </c>
      <c r="K21" s="217"/>
      <c r="L21" s="218">
        <v>1063</v>
      </c>
      <c r="M21" s="58"/>
      <c r="N21" s="59">
        <v>2</v>
      </c>
      <c r="O21" s="214" t="s">
        <v>25</v>
      </c>
    </row>
    <row r="22" spans="1:15" x14ac:dyDescent="0.3">
      <c r="A22" s="208" t="s">
        <v>206</v>
      </c>
      <c r="B22" s="417">
        <v>1339</v>
      </c>
      <c r="C22" s="80"/>
      <c r="D22" s="222">
        <v>1404</v>
      </c>
      <c r="E22" s="58"/>
      <c r="F22" s="58"/>
      <c r="G22" s="59">
        <v>-5</v>
      </c>
      <c r="H22" s="214" t="s">
        <v>25</v>
      </c>
      <c r="I22" s="215"/>
      <c r="J22" s="417">
        <v>5583</v>
      </c>
      <c r="K22" s="80"/>
      <c r="L22" s="222">
        <v>5281</v>
      </c>
      <c r="M22" s="58"/>
      <c r="N22" s="59">
        <v>6</v>
      </c>
      <c r="O22" s="214" t="s">
        <v>25</v>
      </c>
    </row>
    <row r="23" spans="1:15" x14ac:dyDescent="0.3">
      <c r="A23" s="208" t="s">
        <v>213</v>
      </c>
      <c r="B23" s="80"/>
      <c r="C23" s="81"/>
      <c r="D23" s="76"/>
      <c r="E23" s="60"/>
      <c r="F23" s="60"/>
      <c r="G23" s="60"/>
      <c r="H23" s="214"/>
      <c r="I23" s="215"/>
      <c r="J23" s="80"/>
      <c r="K23" s="81"/>
      <c r="L23" s="76"/>
      <c r="M23" s="60"/>
      <c r="N23" s="60"/>
      <c r="O23" s="214"/>
    </row>
    <row r="24" spans="1:15" x14ac:dyDescent="0.3">
      <c r="A24" s="68" t="s">
        <v>159</v>
      </c>
      <c r="B24" s="80"/>
      <c r="C24" s="81"/>
      <c r="D24" s="76"/>
      <c r="E24" s="60"/>
      <c r="F24" s="60"/>
      <c r="G24" s="60"/>
      <c r="H24" s="214"/>
      <c r="I24" s="215"/>
      <c r="J24" s="80"/>
      <c r="K24" s="81"/>
      <c r="L24" s="76"/>
      <c r="M24" s="60"/>
      <c r="N24" s="60"/>
      <c r="O24" s="214"/>
    </row>
    <row r="25" spans="1:15" x14ac:dyDescent="0.3">
      <c r="A25" s="68" t="s">
        <v>157</v>
      </c>
      <c r="B25" s="80">
        <v>-485</v>
      </c>
      <c r="C25" s="81"/>
      <c r="D25" s="76">
        <v>-455</v>
      </c>
      <c r="E25" s="60"/>
      <c r="F25" s="60"/>
      <c r="G25" s="60"/>
      <c r="H25" s="214"/>
      <c r="I25" s="215"/>
      <c r="J25" s="80">
        <v>-1941</v>
      </c>
      <c r="K25" s="81"/>
      <c r="L25" s="76">
        <v>-1821</v>
      </c>
      <c r="M25" s="60"/>
      <c r="N25" s="60"/>
      <c r="O25" s="214"/>
    </row>
    <row r="26" spans="1:15" x14ac:dyDescent="0.3">
      <c r="A26" s="68" t="s">
        <v>158</v>
      </c>
      <c r="B26" s="418">
        <v>277</v>
      </c>
      <c r="C26" s="81"/>
      <c r="D26" s="223">
        <v>225</v>
      </c>
      <c r="E26" s="60"/>
      <c r="F26" s="60"/>
      <c r="G26" s="60"/>
      <c r="H26" s="214"/>
      <c r="I26" s="215"/>
      <c r="J26" s="418">
        <v>1111</v>
      </c>
      <c r="K26" s="81"/>
      <c r="L26" s="223">
        <v>899</v>
      </c>
      <c r="M26" s="60"/>
      <c r="N26" s="60"/>
      <c r="O26" s="214"/>
    </row>
    <row r="27" spans="1:15" s="1" customFormat="1" ht="18" customHeight="1" x14ac:dyDescent="0.35">
      <c r="A27" s="427" t="s">
        <v>154</v>
      </c>
      <c r="B27" s="80">
        <v>-208</v>
      </c>
      <c r="C27" s="83"/>
      <c r="D27" s="76">
        <v>-230</v>
      </c>
      <c r="E27" s="260"/>
      <c r="F27" s="80">
        <v>-622</v>
      </c>
      <c r="G27" s="83"/>
      <c r="H27" s="76">
        <v>-692</v>
      </c>
      <c r="I27" s="260"/>
      <c r="J27" s="80">
        <v>-830</v>
      </c>
      <c r="K27" s="318"/>
      <c r="L27" s="76">
        <v>-922</v>
      </c>
      <c r="M27" s="318"/>
    </row>
    <row r="28" spans="1:15" s="1" customFormat="1" ht="20.25" customHeight="1" x14ac:dyDescent="0.35">
      <c r="A28" s="427" t="s">
        <v>205</v>
      </c>
      <c r="B28" s="80">
        <v>-25</v>
      </c>
      <c r="C28" s="69"/>
      <c r="D28" s="76">
        <v>0</v>
      </c>
      <c r="E28" s="6"/>
      <c r="F28" s="80">
        <v>-23</v>
      </c>
      <c r="G28" s="69"/>
      <c r="H28" s="76">
        <v>-136</v>
      </c>
      <c r="I28" s="6"/>
      <c r="J28" s="80">
        <v>-48</v>
      </c>
      <c r="L28" s="76">
        <v>-136</v>
      </c>
    </row>
    <row r="29" spans="1:15" s="1" customFormat="1" ht="18" customHeight="1" x14ac:dyDescent="0.35">
      <c r="A29" s="427" t="s">
        <v>71</v>
      </c>
      <c r="B29" s="80">
        <v>-38</v>
      </c>
      <c r="C29" s="69"/>
      <c r="D29" s="76">
        <v>-41</v>
      </c>
      <c r="E29" s="6"/>
      <c r="F29" s="80">
        <v>-129</v>
      </c>
      <c r="G29" s="69"/>
      <c r="H29" s="76">
        <v>-116</v>
      </c>
      <c r="I29" s="6"/>
      <c r="J29" s="80">
        <v>-167</v>
      </c>
      <c r="L29" s="76">
        <v>-157</v>
      </c>
    </row>
    <row r="30" spans="1:15" s="1" customFormat="1" ht="20.25" customHeight="1" x14ac:dyDescent="0.35">
      <c r="A30" s="427" t="s">
        <v>171</v>
      </c>
      <c r="B30" s="419">
        <v>-7</v>
      </c>
      <c r="C30" s="70"/>
      <c r="D30" s="71">
        <v>-27</v>
      </c>
      <c r="E30" s="6"/>
      <c r="F30" s="316">
        <v>-160</v>
      </c>
      <c r="G30" s="70"/>
      <c r="H30" s="317">
        <v>-35</v>
      </c>
      <c r="I30" s="6"/>
      <c r="J30" s="419">
        <v>-104</v>
      </c>
      <c r="L30" s="71">
        <v>-46</v>
      </c>
    </row>
    <row r="31" spans="1:15" s="1" customFormat="1" ht="18" customHeight="1" x14ac:dyDescent="0.35">
      <c r="A31" s="409" t="s">
        <v>214</v>
      </c>
      <c r="B31" s="420">
        <v>-278</v>
      </c>
      <c r="C31" s="70"/>
      <c r="D31" s="319">
        <v>-298</v>
      </c>
      <c r="E31" s="6"/>
      <c r="F31" s="316"/>
      <c r="G31" s="70">
        <v>-7</v>
      </c>
      <c r="H31" s="214" t="s">
        <v>25</v>
      </c>
      <c r="I31" s="260"/>
      <c r="J31" s="420">
        <v>-1149</v>
      </c>
      <c r="K31" s="317"/>
      <c r="L31" s="319">
        <v>-1261</v>
      </c>
      <c r="M31" s="317"/>
      <c r="N31" s="70">
        <v>-9</v>
      </c>
      <c r="O31" s="214" t="s">
        <v>25</v>
      </c>
    </row>
    <row r="32" spans="1:15" ht="17.25" customHeight="1" thickBot="1" x14ac:dyDescent="0.35">
      <c r="A32" s="208" t="s">
        <v>117</v>
      </c>
      <c r="B32" s="421">
        <v>1061</v>
      </c>
      <c r="C32" s="81"/>
      <c r="D32" s="224">
        <v>1106</v>
      </c>
      <c r="E32" s="58"/>
      <c r="F32" s="58"/>
      <c r="G32" s="59">
        <v>-4</v>
      </c>
      <c r="H32" s="214" t="s">
        <v>25</v>
      </c>
      <c r="I32" s="215"/>
      <c r="J32" s="421">
        <v>4434</v>
      </c>
      <c r="K32" s="81"/>
      <c r="L32" s="224">
        <v>4020</v>
      </c>
      <c r="M32" s="58"/>
      <c r="N32" s="59">
        <v>10</v>
      </c>
      <c r="O32" s="214" t="s">
        <v>25</v>
      </c>
    </row>
    <row r="33" spans="1:15" ht="12" customHeight="1" thickTop="1" x14ac:dyDescent="0.3">
      <c r="A33" s="208"/>
      <c r="B33" s="82"/>
      <c r="C33" s="81"/>
      <c r="D33" s="83"/>
      <c r="E33" s="58"/>
      <c r="F33" s="58"/>
      <c r="G33" s="58"/>
      <c r="H33" s="63"/>
      <c r="I33" s="76"/>
      <c r="J33" s="82"/>
      <c r="K33" s="81"/>
      <c r="L33" s="83"/>
      <c r="M33" s="58"/>
      <c r="N33" s="58"/>
      <c r="O33" s="63"/>
    </row>
    <row r="34" spans="1:15" s="116" customFormat="1" ht="18" customHeight="1" x14ac:dyDescent="0.3">
      <c r="A34" s="208" t="s">
        <v>194</v>
      </c>
      <c r="B34" s="208"/>
      <c r="C34" s="201"/>
      <c r="D34" s="55"/>
      <c r="E34" s="55"/>
      <c r="F34" s="55"/>
      <c r="G34" s="55"/>
      <c r="H34" s="64"/>
      <c r="I34" s="77"/>
      <c r="J34" s="208"/>
      <c r="K34" s="201"/>
      <c r="L34" s="55"/>
      <c r="M34" s="55"/>
      <c r="N34" s="55"/>
      <c r="O34" s="64"/>
    </row>
    <row r="35" spans="1:15" s="116" customFormat="1" x14ac:dyDescent="0.3">
      <c r="A35" s="212" t="s">
        <v>29</v>
      </c>
      <c r="B35" s="422">
        <v>10.7</v>
      </c>
      <c r="C35" s="225" t="s">
        <v>25</v>
      </c>
      <c r="D35" s="226">
        <f t="shared" ref="D35:D40" si="0">+(D17/D9)*100</f>
        <v>11.958495460440986</v>
      </c>
      <c r="E35" s="65" t="s">
        <v>25</v>
      </c>
      <c r="F35" s="65"/>
      <c r="G35" s="65"/>
      <c r="H35" s="66"/>
      <c r="I35" s="78"/>
      <c r="J35" s="422">
        <v>11.4</v>
      </c>
      <c r="K35" s="225" t="s">
        <v>25</v>
      </c>
      <c r="L35" s="226">
        <f t="shared" ref="L35:L40" si="1">+(L17/L9)*100</f>
        <v>11.349394234786242</v>
      </c>
      <c r="M35" s="65" t="s">
        <v>25</v>
      </c>
      <c r="N35" s="65"/>
      <c r="O35" s="66"/>
    </row>
    <row r="36" spans="1:15" s="116" customFormat="1" x14ac:dyDescent="0.3">
      <c r="A36" s="212" t="s">
        <v>39</v>
      </c>
      <c r="B36" s="422">
        <v>9.1999999999999993</v>
      </c>
      <c r="C36" s="225" t="s">
        <v>25</v>
      </c>
      <c r="D36" s="226">
        <f t="shared" si="0"/>
        <v>9.9686028257456822</v>
      </c>
      <c r="E36" s="65" t="s">
        <v>25</v>
      </c>
      <c r="F36" s="65"/>
      <c r="G36" s="65"/>
      <c r="H36" s="66"/>
      <c r="I36" s="78"/>
      <c r="J36" s="422">
        <v>9.1</v>
      </c>
      <c r="K36" s="225" t="s">
        <v>25</v>
      </c>
      <c r="L36" s="226">
        <f t="shared" si="1"/>
        <v>9.3167039761219481</v>
      </c>
      <c r="M36" s="65" t="s">
        <v>25</v>
      </c>
      <c r="N36" s="65"/>
      <c r="O36" s="66"/>
    </row>
    <row r="37" spans="1:15" s="116" customFormat="1" x14ac:dyDescent="0.3">
      <c r="A37" s="212" t="s">
        <v>155</v>
      </c>
      <c r="B37" s="422">
        <v>14.3</v>
      </c>
      <c r="C37" s="225" t="s">
        <v>25</v>
      </c>
      <c r="D37" s="226">
        <f t="shared" si="0"/>
        <v>12.650602409638553</v>
      </c>
      <c r="E37" s="65" t="s">
        <v>25</v>
      </c>
      <c r="F37" s="67"/>
      <c r="G37" s="67"/>
      <c r="H37" s="68"/>
      <c r="I37" s="78"/>
      <c r="J37" s="422">
        <v>16.8</v>
      </c>
      <c r="K37" s="225" t="s">
        <v>25</v>
      </c>
      <c r="L37" s="226">
        <f t="shared" si="1"/>
        <v>14.323998392067534</v>
      </c>
      <c r="M37" s="65" t="s">
        <v>25</v>
      </c>
      <c r="N37" s="67"/>
      <c r="O37" s="68"/>
    </row>
    <row r="38" spans="1:15" s="116" customFormat="1" x14ac:dyDescent="0.3">
      <c r="A38" s="212" t="s">
        <v>156</v>
      </c>
      <c r="B38" s="422">
        <v>10.1</v>
      </c>
      <c r="C38" s="225" t="s">
        <v>25</v>
      </c>
      <c r="D38" s="226">
        <f t="shared" si="0"/>
        <v>9.2034445640473628</v>
      </c>
      <c r="E38" s="65" t="s">
        <v>25</v>
      </c>
      <c r="F38" s="67"/>
      <c r="G38" s="67"/>
      <c r="H38" s="68"/>
      <c r="I38" s="78"/>
      <c r="J38" s="422">
        <v>9.6999999999999993</v>
      </c>
      <c r="K38" s="225" t="s">
        <v>25</v>
      </c>
      <c r="L38" s="226">
        <f t="shared" si="1"/>
        <v>9.0437464946719022</v>
      </c>
      <c r="M38" s="65" t="s">
        <v>25</v>
      </c>
      <c r="N38" s="67"/>
      <c r="O38" s="68"/>
    </row>
    <row r="39" spans="1:15" s="116" customFormat="1" x14ac:dyDescent="0.3">
      <c r="A39" s="68" t="s">
        <v>30</v>
      </c>
      <c r="B39" s="422">
        <v>11.6</v>
      </c>
      <c r="C39" s="225" t="s">
        <v>25</v>
      </c>
      <c r="D39" s="226">
        <f t="shared" si="0"/>
        <v>13.512241054613936</v>
      </c>
      <c r="E39" s="65" t="s">
        <v>25</v>
      </c>
      <c r="F39" s="65"/>
      <c r="G39" s="65"/>
      <c r="H39" s="66"/>
      <c r="I39" s="78"/>
      <c r="J39" s="422">
        <v>13</v>
      </c>
      <c r="K39" s="225" t="s">
        <v>25</v>
      </c>
      <c r="L39" s="226">
        <f t="shared" si="1"/>
        <v>13.025364538659478</v>
      </c>
      <c r="M39" s="65" t="s">
        <v>25</v>
      </c>
      <c r="N39" s="65"/>
      <c r="O39" s="66"/>
    </row>
    <row r="40" spans="1:15" s="116" customFormat="1" x14ac:dyDescent="0.3">
      <c r="A40" s="227" t="s">
        <v>114</v>
      </c>
      <c r="B40" s="422">
        <v>11.1</v>
      </c>
      <c r="C40" s="225" t="s">
        <v>25</v>
      </c>
      <c r="D40" s="226">
        <f t="shared" si="0"/>
        <v>11.497829825567111</v>
      </c>
      <c r="E40" s="65" t="s">
        <v>25</v>
      </c>
      <c r="F40" s="65"/>
      <c r="G40" s="65"/>
      <c r="H40" s="66"/>
      <c r="I40" s="78"/>
      <c r="J40" s="422">
        <v>11.8</v>
      </c>
      <c r="K40" s="225" t="s">
        <v>25</v>
      </c>
      <c r="L40" s="226">
        <f t="shared" si="1"/>
        <v>11.357233488892234</v>
      </c>
      <c r="M40" s="65" t="s">
        <v>25</v>
      </c>
      <c r="N40" s="65"/>
      <c r="O40" s="66"/>
    </row>
    <row r="41" spans="1:15" s="116" customFormat="1" ht="11.25" customHeight="1" x14ac:dyDescent="0.3">
      <c r="A41" s="208"/>
      <c r="B41" s="422"/>
      <c r="C41" s="225"/>
      <c r="D41" s="226"/>
      <c r="E41" s="65"/>
      <c r="F41" s="65"/>
      <c r="G41" s="65"/>
      <c r="H41" s="66"/>
      <c r="I41" s="78"/>
      <c r="J41" s="422"/>
      <c r="K41" s="225"/>
      <c r="L41" s="226"/>
      <c r="M41" s="65"/>
      <c r="N41" s="65"/>
      <c r="O41" s="66"/>
    </row>
    <row r="42" spans="1:15" s="116" customFormat="1" x14ac:dyDescent="0.3">
      <c r="A42" s="227" t="s">
        <v>115</v>
      </c>
      <c r="B42" s="422">
        <v>8.8000000000000007</v>
      </c>
      <c r="C42" s="225" t="s">
        <v>25</v>
      </c>
      <c r="D42" s="226">
        <f>+(D32/D14)*100</f>
        <v>9.0574072557530094</v>
      </c>
      <c r="E42" s="65" t="s">
        <v>25</v>
      </c>
      <c r="F42" s="65"/>
      <c r="G42" s="65"/>
      <c r="H42" s="66"/>
      <c r="I42" s="78"/>
      <c r="J42" s="422">
        <v>9.4</v>
      </c>
      <c r="K42" s="225" t="s">
        <v>25</v>
      </c>
      <c r="L42" s="226">
        <f>+(L32/L14)*100</f>
        <v>8.6453472117679944</v>
      </c>
      <c r="M42" s="65" t="s">
        <v>25</v>
      </c>
      <c r="N42" s="65"/>
      <c r="O42" s="66"/>
    </row>
    <row r="43" spans="1:15" s="116" customFormat="1" ht="5.25" customHeight="1" x14ac:dyDescent="0.3">
      <c r="A43" s="228"/>
      <c r="B43" s="229"/>
      <c r="C43" s="230"/>
      <c r="D43" s="231"/>
      <c r="E43" s="41"/>
      <c r="F43" s="41"/>
      <c r="G43" s="41"/>
      <c r="H43" s="51"/>
      <c r="I43" s="79"/>
      <c r="J43" s="229"/>
      <c r="K43" s="230"/>
      <c r="L43" s="231"/>
      <c r="M43" s="41"/>
      <c r="N43" s="41"/>
      <c r="O43" s="51"/>
    </row>
    <row r="44" spans="1:15" ht="18" customHeight="1" x14ac:dyDescent="0.3">
      <c r="A44" s="461" t="s">
        <v>195</v>
      </c>
      <c r="B44" s="461"/>
      <c r="C44" s="461"/>
      <c r="D44" s="461"/>
      <c r="E44" s="461"/>
      <c r="F44" s="461"/>
      <c r="G44" s="461"/>
      <c r="H44" s="461"/>
      <c r="I44" s="461"/>
      <c r="J44" s="461"/>
      <c r="K44" s="461"/>
      <c r="L44" s="461"/>
      <c r="M44" s="461"/>
      <c r="N44" s="461"/>
      <c r="O44" s="233"/>
    </row>
    <row r="45" spans="1:15" ht="18" customHeight="1" x14ac:dyDescent="0.3">
      <c r="A45" s="462" t="s">
        <v>217</v>
      </c>
      <c r="B45" s="462"/>
      <c r="C45" s="462"/>
      <c r="D45" s="462"/>
      <c r="E45" s="462"/>
      <c r="F45" s="462"/>
      <c r="G45" s="462"/>
      <c r="H45" s="462"/>
      <c r="I45" s="462"/>
      <c r="J45" s="462"/>
      <c r="K45" s="462"/>
      <c r="L45" s="462"/>
      <c r="M45" s="462"/>
      <c r="N45" s="462"/>
      <c r="O45" s="233"/>
    </row>
    <row r="46" spans="1:15" ht="18" customHeight="1" x14ac:dyDescent="0.3">
      <c r="A46" s="462" t="s">
        <v>211</v>
      </c>
      <c r="B46" s="462"/>
      <c r="C46" s="462"/>
      <c r="D46" s="462"/>
      <c r="E46" s="462"/>
      <c r="F46" s="462"/>
      <c r="G46" s="462"/>
      <c r="H46" s="462"/>
      <c r="I46" s="462"/>
      <c r="J46" s="462"/>
      <c r="K46" s="462"/>
      <c r="L46" s="462"/>
      <c r="M46" s="462"/>
      <c r="N46" s="462"/>
      <c r="O46" s="234"/>
    </row>
    <row r="47" spans="1:15" ht="18" customHeight="1" x14ac:dyDescent="0.3">
      <c r="A47" s="452" t="s">
        <v>219</v>
      </c>
      <c r="B47" s="428"/>
      <c r="C47" s="429"/>
      <c r="D47" s="375"/>
      <c r="E47" s="429"/>
      <c r="F47" s="375"/>
      <c r="G47" s="429"/>
      <c r="H47" s="375"/>
      <c r="I47" s="429"/>
      <c r="J47" s="376"/>
      <c r="K47" s="429"/>
      <c r="L47" s="376"/>
      <c r="M47" s="429"/>
      <c r="N47" s="430"/>
      <c r="O47" s="234"/>
    </row>
    <row r="48" spans="1:15" ht="18" customHeight="1" x14ac:dyDescent="0.3">
      <c r="A48" s="452" t="s">
        <v>220</v>
      </c>
      <c r="B48" s="428"/>
      <c r="C48" s="429"/>
      <c r="D48" s="375"/>
      <c r="E48" s="429"/>
      <c r="F48" s="375"/>
      <c r="G48" s="429"/>
      <c r="H48" s="375"/>
      <c r="I48" s="429"/>
      <c r="J48" s="376"/>
      <c r="K48" s="429"/>
      <c r="L48" s="376"/>
      <c r="M48" s="429"/>
      <c r="N48" s="430"/>
      <c r="O48" s="234"/>
    </row>
    <row r="49" spans="1:16" ht="18" customHeight="1" x14ac:dyDescent="0.3">
      <c r="A49" s="451" t="s">
        <v>212</v>
      </c>
      <c r="B49" s="428"/>
      <c r="C49" s="429"/>
      <c r="D49" s="375"/>
      <c r="E49" s="429"/>
      <c r="F49" s="375"/>
      <c r="G49" s="429"/>
      <c r="H49" s="375"/>
      <c r="I49" s="429"/>
      <c r="J49" s="376"/>
      <c r="K49" s="429"/>
      <c r="L49" s="376"/>
      <c r="M49" s="429"/>
      <c r="N49" s="430"/>
      <c r="O49" s="234"/>
    </row>
    <row r="50" spans="1:16" s="8" customFormat="1" ht="18.75" customHeight="1" x14ac:dyDescent="0.35">
      <c r="A50" s="431" t="s">
        <v>240</v>
      </c>
      <c r="B50" s="432"/>
      <c r="C50" s="432"/>
      <c r="D50" s="432"/>
      <c r="E50" s="432"/>
      <c r="F50" s="432"/>
      <c r="G50" s="432"/>
      <c r="H50" s="432"/>
      <c r="I50" s="432"/>
      <c r="J50" s="432"/>
      <c r="K50" s="432"/>
      <c r="L50" s="432"/>
      <c r="M50" s="432"/>
      <c r="N50" s="432"/>
      <c r="O50" s="85"/>
      <c r="P50" s="85"/>
    </row>
    <row r="51" spans="1:16" s="8" customFormat="1" ht="18" customHeight="1" x14ac:dyDescent="0.35">
      <c r="A51" s="427" t="s">
        <v>241</v>
      </c>
      <c r="B51" s="427"/>
      <c r="C51" s="427"/>
      <c r="D51" s="427"/>
      <c r="E51" s="427"/>
      <c r="F51" s="427"/>
      <c r="G51" s="427"/>
      <c r="H51" s="427"/>
      <c r="I51" s="427"/>
      <c r="J51" s="433"/>
      <c r="K51" s="433"/>
      <c r="L51" s="433"/>
      <c r="M51" s="433"/>
      <c r="N51" s="433"/>
    </row>
    <row r="52" spans="1:16" s="8" customFormat="1" ht="18" customHeight="1" x14ac:dyDescent="0.35">
      <c r="A52" s="427" t="s">
        <v>242</v>
      </c>
      <c r="B52" s="427"/>
      <c r="C52" s="427"/>
      <c r="D52" s="427"/>
      <c r="E52" s="427"/>
      <c r="F52" s="427"/>
      <c r="G52" s="427"/>
      <c r="H52" s="427"/>
      <c r="I52" s="427"/>
      <c r="J52" s="433"/>
      <c r="K52" s="433"/>
      <c r="L52" s="433"/>
      <c r="M52" s="433"/>
      <c r="N52" s="433"/>
    </row>
    <row r="53" spans="1:16" s="8" customFormat="1" ht="18.75" customHeight="1" x14ac:dyDescent="0.35">
      <c r="A53" s="458" t="s">
        <v>224</v>
      </c>
      <c r="B53" s="458"/>
      <c r="C53" s="458"/>
      <c r="D53" s="458"/>
      <c r="E53" s="458"/>
      <c r="F53" s="458"/>
      <c r="G53" s="458"/>
      <c r="H53" s="458"/>
      <c r="I53" s="458"/>
      <c r="J53" s="458"/>
      <c r="K53" s="458"/>
      <c r="L53" s="458"/>
      <c r="M53" s="458"/>
      <c r="N53" s="458"/>
    </row>
    <row r="54" spans="1:16" s="8" customFormat="1" ht="18" customHeight="1" x14ac:dyDescent="0.35">
      <c r="A54" s="463" t="s">
        <v>253</v>
      </c>
      <c r="B54" s="463"/>
      <c r="C54" s="463"/>
      <c r="D54" s="463"/>
      <c r="E54" s="463"/>
      <c r="F54" s="463"/>
      <c r="G54" s="463"/>
      <c r="H54" s="463"/>
      <c r="I54" s="463"/>
      <c r="J54" s="463"/>
      <c r="K54" s="463"/>
      <c r="L54" s="463"/>
      <c r="M54" s="463"/>
      <c r="N54" s="463"/>
    </row>
    <row r="55" spans="1:16" ht="18" customHeight="1" x14ac:dyDescent="0.3">
      <c r="A55" s="457" t="s">
        <v>254</v>
      </c>
      <c r="B55" s="458"/>
      <c r="C55" s="458"/>
      <c r="D55" s="458"/>
      <c r="E55" s="458"/>
      <c r="F55" s="458"/>
      <c r="G55" s="458"/>
      <c r="H55" s="458"/>
      <c r="I55" s="458"/>
      <c r="J55" s="458"/>
      <c r="K55" s="458"/>
      <c r="L55" s="458"/>
      <c r="M55" s="458"/>
      <c r="N55" s="458"/>
      <c r="O55" s="233"/>
    </row>
    <row r="56" spans="1:16" ht="18" customHeight="1" x14ac:dyDescent="0.3">
      <c r="A56" s="457" t="s">
        <v>186</v>
      </c>
      <c r="B56" s="458"/>
      <c r="C56" s="458"/>
      <c r="D56" s="458"/>
      <c r="E56" s="458"/>
      <c r="F56" s="458"/>
      <c r="G56" s="458"/>
      <c r="H56" s="458"/>
      <c r="I56" s="458"/>
      <c r="J56" s="458"/>
      <c r="K56" s="458"/>
      <c r="L56" s="458"/>
      <c r="M56" s="458"/>
      <c r="N56" s="458"/>
      <c r="O56" s="233"/>
    </row>
    <row r="57" spans="1:16" x14ac:dyDescent="0.3">
      <c r="A57" s="216"/>
      <c r="B57" s="216"/>
      <c r="C57" s="216"/>
      <c r="D57" s="216"/>
      <c r="E57" s="216"/>
      <c r="F57" s="216"/>
      <c r="G57" s="216"/>
      <c r="H57" s="234"/>
      <c r="J57" s="216"/>
      <c r="K57" s="216"/>
      <c r="L57" s="216"/>
      <c r="M57" s="216"/>
      <c r="N57" s="216"/>
      <c r="O57" s="234"/>
    </row>
    <row r="58" spans="1:16" x14ac:dyDescent="0.3">
      <c r="A58" s="216"/>
      <c r="B58" s="235"/>
      <c r="C58" s="216"/>
      <c r="D58" s="216"/>
      <c r="E58" s="216"/>
      <c r="F58" s="216"/>
      <c r="G58" s="216"/>
      <c r="H58" s="234"/>
      <c r="J58" s="235"/>
      <c r="K58" s="216"/>
      <c r="L58" s="216"/>
      <c r="M58" s="216"/>
      <c r="N58" s="216"/>
      <c r="O58" s="234"/>
    </row>
    <row r="59" spans="1:16" x14ac:dyDescent="0.3">
      <c r="C59" s="216"/>
      <c r="K59" s="216"/>
    </row>
    <row r="60" spans="1:16" x14ac:dyDescent="0.3">
      <c r="C60" s="216"/>
      <c r="K60" s="216"/>
    </row>
  </sheetData>
  <mergeCells count="11">
    <mergeCell ref="A56:N56"/>
    <mergeCell ref="A55:N55"/>
    <mergeCell ref="B5:D5"/>
    <mergeCell ref="G7:H7"/>
    <mergeCell ref="J5:L5"/>
    <mergeCell ref="N7:O7"/>
    <mergeCell ref="A44:N44"/>
    <mergeCell ref="A45:N45"/>
    <mergeCell ref="A46:N46"/>
    <mergeCell ref="A53:N53"/>
    <mergeCell ref="A54:N54"/>
  </mergeCells>
  <phoneticPr fontId="0" type="noConversion"/>
  <pageMargins left="0.75" right="0.16" top="0.5" bottom="0.36" header="0.25" footer="0.12"/>
  <pageSetup scale="55" orientation="landscape" r:id="rId1"/>
  <headerFooter alignWithMargins="0">
    <oddFooter>&amp;CTable 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F45"/>
  <sheetViews>
    <sheetView zoomScale="58" zoomScaleNormal="58" workbookViewId="0"/>
  </sheetViews>
  <sheetFormatPr defaultColWidth="8.90625" defaultRowHeight="20.399999999999999" x14ac:dyDescent="0.35"/>
  <cols>
    <col min="1" max="1" width="65.08984375" style="89" customWidth="1"/>
    <col min="2" max="3" width="16.6328125" style="89" customWidth="1"/>
    <col min="4" max="4" width="2.54296875" style="2" bestFit="1" customWidth="1"/>
    <col min="5" max="5" width="16.6328125" style="89" customWidth="1"/>
    <col min="6" max="6" width="2.54296875" style="2" bestFit="1" customWidth="1"/>
    <col min="7" max="16384" width="8.90625" style="89"/>
  </cols>
  <sheetData>
    <row r="1" spans="1:5" ht="21" x14ac:dyDescent="0.4">
      <c r="A1" s="86" t="s">
        <v>106</v>
      </c>
      <c r="B1" s="166"/>
      <c r="C1" s="168"/>
      <c r="E1" s="168"/>
    </row>
    <row r="2" spans="1:5" ht="21" x14ac:dyDescent="0.4">
      <c r="A2" s="86" t="s">
        <v>87</v>
      </c>
      <c r="B2" s="166"/>
      <c r="C2" s="168"/>
      <c r="E2" s="168"/>
    </row>
    <row r="3" spans="1:5" ht="21" x14ac:dyDescent="0.4">
      <c r="A3" s="86" t="s">
        <v>122</v>
      </c>
      <c r="B3" s="166"/>
      <c r="C3" s="168"/>
      <c r="E3" s="168"/>
    </row>
    <row r="4" spans="1:5" ht="21" x14ac:dyDescent="0.4">
      <c r="A4" s="86"/>
      <c r="B4" s="166"/>
      <c r="C4" s="168"/>
      <c r="E4" s="168"/>
    </row>
    <row r="5" spans="1:5" ht="21" x14ac:dyDescent="0.4">
      <c r="A5" s="86"/>
      <c r="B5" s="166"/>
      <c r="C5" s="169"/>
      <c r="E5" s="169"/>
    </row>
    <row r="6" spans="1:5" ht="21" x14ac:dyDescent="0.4">
      <c r="A6" s="170"/>
      <c r="B6" s="166"/>
      <c r="C6" s="171"/>
      <c r="E6" s="171"/>
    </row>
    <row r="7" spans="1:5" ht="42" x14ac:dyDescent="0.4">
      <c r="A7" s="167"/>
      <c r="B7" s="166"/>
      <c r="C7" s="313" t="s">
        <v>141</v>
      </c>
      <c r="E7" s="172" t="s">
        <v>109</v>
      </c>
    </row>
    <row r="8" spans="1:5" ht="21" x14ac:dyDescent="0.4">
      <c r="A8" s="86" t="s">
        <v>17</v>
      </c>
      <c r="B8" s="166"/>
      <c r="C8" s="279"/>
      <c r="E8" s="279"/>
    </row>
    <row r="9" spans="1:5" ht="21" x14ac:dyDescent="0.4">
      <c r="A9" s="174" t="s">
        <v>67</v>
      </c>
      <c r="B9" s="166"/>
      <c r="C9" s="173"/>
      <c r="E9" s="173"/>
    </row>
    <row r="10" spans="1:5" ht="21" x14ac:dyDescent="0.4">
      <c r="A10" s="174" t="s">
        <v>48</v>
      </c>
      <c r="B10" s="166"/>
      <c r="C10" s="175">
        <v>1898</v>
      </c>
      <c r="E10" s="176">
        <v>3582</v>
      </c>
    </row>
    <row r="11" spans="1:5" ht="21" x14ac:dyDescent="0.4">
      <c r="A11" s="174" t="s">
        <v>79</v>
      </c>
      <c r="B11" s="166"/>
      <c r="C11" s="28">
        <v>6563</v>
      </c>
      <c r="E11" s="7">
        <v>6064</v>
      </c>
    </row>
    <row r="12" spans="1:5" ht="21" x14ac:dyDescent="0.4">
      <c r="A12" s="174" t="s">
        <v>96</v>
      </c>
      <c r="B12" s="166"/>
      <c r="C12" s="28">
        <v>2937</v>
      </c>
      <c r="E12" s="7">
        <v>2481</v>
      </c>
    </row>
    <row r="13" spans="1:5" ht="21" x14ac:dyDescent="0.4">
      <c r="A13" s="174" t="s">
        <v>49</v>
      </c>
      <c r="B13" s="166"/>
      <c r="C13" s="28">
        <v>1269</v>
      </c>
      <c r="E13" s="7">
        <v>1339</v>
      </c>
    </row>
    <row r="14" spans="1:5" ht="21" x14ac:dyDescent="0.4">
      <c r="A14" s="174" t="s">
        <v>50</v>
      </c>
      <c r="B14" s="166"/>
      <c r="C14" s="284">
        <v>1188</v>
      </c>
      <c r="E14" s="177">
        <v>628</v>
      </c>
    </row>
    <row r="15" spans="1:5" ht="21" x14ac:dyDescent="0.4">
      <c r="A15" s="178" t="s">
        <v>54</v>
      </c>
      <c r="B15" s="166"/>
      <c r="C15" s="179">
        <v>13855</v>
      </c>
      <c r="E15" s="180">
        <v>14094</v>
      </c>
    </row>
    <row r="16" spans="1:5" ht="21" x14ac:dyDescent="0.4">
      <c r="A16" s="167"/>
      <c r="B16" s="166"/>
      <c r="C16" s="285"/>
      <c r="E16" s="181"/>
    </row>
    <row r="17" spans="1:5" ht="21" x14ac:dyDescent="0.4">
      <c r="A17" s="174" t="s">
        <v>97</v>
      </c>
      <c r="B17" s="166"/>
      <c r="C17" s="28">
        <v>4675</v>
      </c>
      <c r="E17" s="7">
        <v>4611</v>
      </c>
    </row>
    <row r="18" spans="1:5" ht="21" x14ac:dyDescent="0.4">
      <c r="A18" s="168" t="s">
        <v>18</v>
      </c>
      <c r="B18" s="166"/>
      <c r="C18" s="286">
        <v>10370</v>
      </c>
      <c r="E18" s="182">
        <v>10148</v>
      </c>
    </row>
    <row r="19" spans="1:5" ht="21" x14ac:dyDescent="0.4">
      <c r="A19" s="168" t="s">
        <v>51</v>
      </c>
      <c r="B19" s="166"/>
      <c r="C19" s="28">
        <v>4809</v>
      </c>
      <c r="E19" s="7">
        <v>4388</v>
      </c>
    </row>
    <row r="20" spans="1:5" ht="21" x14ac:dyDescent="0.4">
      <c r="A20" s="168" t="s">
        <v>98</v>
      </c>
      <c r="B20" s="183"/>
      <c r="C20" s="284">
        <v>4948</v>
      </c>
      <c r="E20" s="177">
        <v>4667</v>
      </c>
    </row>
    <row r="21" spans="1:5" ht="21.6" thickBot="1" x14ac:dyDescent="0.45">
      <c r="A21" s="86" t="s">
        <v>52</v>
      </c>
      <c r="B21" s="184"/>
      <c r="C21" s="185">
        <v>38657</v>
      </c>
      <c r="E21" s="186">
        <v>37908</v>
      </c>
    </row>
    <row r="22" spans="1:5" ht="21.6" thickTop="1" x14ac:dyDescent="0.4">
      <c r="A22" s="167"/>
      <c r="B22" s="166"/>
      <c r="C22" s="287"/>
      <c r="E22" s="187"/>
    </row>
    <row r="23" spans="1:5" ht="21" x14ac:dyDescent="0.4">
      <c r="A23" s="86" t="s">
        <v>100</v>
      </c>
      <c r="B23" s="188"/>
      <c r="C23" s="288"/>
      <c r="E23" s="189"/>
    </row>
    <row r="24" spans="1:5" ht="21" x14ac:dyDescent="0.4">
      <c r="A24" s="174" t="s">
        <v>55</v>
      </c>
      <c r="B24" s="188"/>
      <c r="C24" s="288"/>
      <c r="E24" s="189"/>
    </row>
    <row r="25" spans="1:5" ht="21" x14ac:dyDescent="0.4">
      <c r="A25" s="174" t="s">
        <v>56</v>
      </c>
      <c r="B25" s="188"/>
      <c r="C25" s="175">
        <v>2038</v>
      </c>
      <c r="E25" s="176">
        <v>2269</v>
      </c>
    </row>
    <row r="26" spans="1:5" ht="21" x14ac:dyDescent="0.4">
      <c r="A26" s="174" t="s">
        <v>57</v>
      </c>
      <c r="B26" s="188"/>
      <c r="C26" s="106">
        <v>6503</v>
      </c>
      <c r="E26" s="162">
        <v>6399</v>
      </c>
    </row>
    <row r="27" spans="1:5" ht="21" x14ac:dyDescent="0.4">
      <c r="A27" s="174" t="s">
        <v>99</v>
      </c>
      <c r="B27" s="188"/>
      <c r="C27" s="106">
        <v>1649</v>
      </c>
      <c r="E27" s="162">
        <v>1664</v>
      </c>
    </row>
    <row r="28" spans="1:5" ht="21" x14ac:dyDescent="0.4">
      <c r="A28" s="174" t="s">
        <v>123</v>
      </c>
      <c r="B28" s="188"/>
      <c r="C28" s="106">
        <v>150</v>
      </c>
      <c r="E28" s="7">
        <v>0</v>
      </c>
    </row>
    <row r="29" spans="1:5" ht="21" x14ac:dyDescent="0.4">
      <c r="A29" s="174" t="s">
        <v>58</v>
      </c>
      <c r="B29" s="166"/>
      <c r="C29" s="190">
        <v>1815</v>
      </c>
      <c r="E29" s="191">
        <v>1798</v>
      </c>
    </row>
    <row r="30" spans="1:5" ht="21" x14ac:dyDescent="0.4">
      <c r="A30" s="174" t="s">
        <v>59</v>
      </c>
      <c r="B30" s="166"/>
      <c r="C30" s="106">
        <v>12155</v>
      </c>
      <c r="E30" s="162">
        <v>12130</v>
      </c>
    </row>
    <row r="31" spans="1:5" ht="21" x14ac:dyDescent="0.4">
      <c r="A31" s="168"/>
      <c r="B31" s="166"/>
      <c r="C31" s="287"/>
      <c r="E31" s="187"/>
    </row>
    <row r="32" spans="1:5" ht="21" x14ac:dyDescent="0.4">
      <c r="A32" s="174" t="s">
        <v>60</v>
      </c>
      <c r="B32" s="166"/>
      <c r="C32" s="28">
        <v>6158</v>
      </c>
      <c r="E32" s="7">
        <v>6460</v>
      </c>
    </row>
    <row r="33" spans="1:5" ht="21" x14ac:dyDescent="0.4">
      <c r="A33" s="174" t="s">
        <v>61</v>
      </c>
      <c r="B33" s="166"/>
      <c r="C33" s="28">
        <v>15278</v>
      </c>
      <c r="E33" s="7">
        <v>13502</v>
      </c>
    </row>
    <row r="34" spans="1:5" ht="21" x14ac:dyDescent="0.4">
      <c r="A34" s="174" t="s">
        <v>62</v>
      </c>
      <c r="B34" s="183"/>
      <c r="C34" s="28">
        <v>1220</v>
      </c>
      <c r="E34" s="7">
        <v>1274</v>
      </c>
    </row>
    <row r="35" spans="1:5" ht="21" x14ac:dyDescent="0.4">
      <c r="A35" s="174" t="s">
        <v>101</v>
      </c>
      <c r="B35" s="183"/>
      <c r="C35" s="284">
        <v>3807</v>
      </c>
      <c r="E35" s="177">
        <v>3541</v>
      </c>
    </row>
    <row r="36" spans="1:5" ht="21" x14ac:dyDescent="0.4">
      <c r="A36" s="86" t="s">
        <v>53</v>
      </c>
      <c r="B36" s="183"/>
      <c r="C36" s="179">
        <v>38618</v>
      </c>
      <c r="E36" s="180">
        <v>36907</v>
      </c>
    </row>
    <row r="37" spans="1:5" ht="21" x14ac:dyDescent="0.4">
      <c r="A37" s="174"/>
      <c r="B37" s="183"/>
      <c r="C37" s="28"/>
      <c r="E37" s="7"/>
    </row>
    <row r="38" spans="1:5" ht="21" x14ac:dyDescent="0.4">
      <c r="A38" s="174" t="s">
        <v>63</v>
      </c>
      <c r="B38" s="183"/>
      <c r="C38" s="28"/>
      <c r="E38" s="7"/>
    </row>
    <row r="39" spans="1:5" ht="21" x14ac:dyDescent="0.4">
      <c r="A39" s="174" t="s">
        <v>64</v>
      </c>
      <c r="B39" s="183"/>
      <c r="C39" s="28">
        <v>321</v>
      </c>
      <c r="E39" s="7">
        <v>321</v>
      </c>
    </row>
    <row r="40" spans="1:5" ht="21" x14ac:dyDescent="0.4">
      <c r="A40" s="174" t="s">
        <v>68</v>
      </c>
      <c r="B40" s="183"/>
      <c r="C40" s="28">
        <v>0</v>
      </c>
      <c r="E40" s="7">
        <v>0</v>
      </c>
    </row>
    <row r="41" spans="1:5" ht="21" x14ac:dyDescent="0.4">
      <c r="A41" s="174" t="s">
        <v>65</v>
      </c>
      <c r="B41" s="183"/>
      <c r="C41" s="28">
        <v>13211</v>
      </c>
      <c r="E41" s="7">
        <v>11937</v>
      </c>
    </row>
    <row r="42" spans="1:5" ht="21" x14ac:dyDescent="0.4">
      <c r="A42" s="174" t="s">
        <v>66</v>
      </c>
      <c r="B42" s="183"/>
      <c r="C42" s="284">
        <v>-13493</v>
      </c>
      <c r="E42" s="177">
        <v>-11257</v>
      </c>
    </row>
    <row r="43" spans="1:5" ht="21" x14ac:dyDescent="0.4">
      <c r="A43" s="174" t="s">
        <v>70</v>
      </c>
      <c r="B43" s="183"/>
      <c r="C43" s="284">
        <v>39</v>
      </c>
      <c r="E43" s="177">
        <v>1001</v>
      </c>
    </row>
    <row r="44" spans="1:5" ht="21.6" thickBot="1" x14ac:dyDescent="0.45">
      <c r="A44" s="86" t="s">
        <v>84</v>
      </c>
      <c r="B44" s="184"/>
      <c r="C44" s="185">
        <v>38657</v>
      </c>
      <c r="E44" s="186">
        <v>37908</v>
      </c>
    </row>
    <row r="45" spans="1:5" ht="21.6" thickTop="1" x14ac:dyDescent="0.4">
      <c r="A45" s="192"/>
      <c r="B45" s="166"/>
      <c r="C45" s="187"/>
      <c r="E45" s="187"/>
    </row>
  </sheetData>
  <phoneticPr fontId="0" type="noConversion"/>
  <pageMargins left="0.75" right="0.5" top="0.5" bottom="0.5" header="0.5" footer="0.25"/>
  <pageSetup scale="59" orientation="landscape" r:id="rId1"/>
  <headerFooter alignWithMargins="0">
    <oddFooter>&amp;CTable 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G53"/>
  <sheetViews>
    <sheetView zoomScale="66" zoomScaleNormal="66" workbookViewId="0"/>
  </sheetViews>
  <sheetFormatPr defaultColWidth="16.90625" defaultRowHeight="20.399999999999999" x14ac:dyDescent="0.35"/>
  <cols>
    <col min="1" max="1" width="93.36328125" style="22" customWidth="1"/>
    <col min="2" max="2" width="16.6328125" style="22" customWidth="1"/>
    <col min="3" max="3" width="3.1796875" style="22" customWidth="1"/>
    <col min="4" max="4" width="16.6328125" style="22" customWidth="1"/>
    <col min="5" max="16384" width="16.90625" style="22"/>
  </cols>
  <sheetData>
    <row r="1" spans="1:5" ht="21" x14ac:dyDescent="0.4">
      <c r="A1" s="10" t="s">
        <v>106</v>
      </c>
      <c r="B1" s="12"/>
      <c r="C1" s="12"/>
      <c r="D1" s="12"/>
    </row>
    <row r="2" spans="1:5" ht="21" x14ac:dyDescent="0.4">
      <c r="A2" s="10" t="s">
        <v>88</v>
      </c>
      <c r="B2" s="23"/>
      <c r="C2" s="23"/>
      <c r="D2" s="23"/>
    </row>
    <row r="3" spans="1:5" ht="21" x14ac:dyDescent="0.4">
      <c r="A3" s="10" t="s">
        <v>93</v>
      </c>
      <c r="B3" s="23"/>
      <c r="C3" s="23"/>
      <c r="D3" s="23"/>
    </row>
    <row r="4" spans="1:5" ht="21" x14ac:dyDescent="0.4">
      <c r="A4" s="10"/>
      <c r="B4" s="12"/>
      <c r="C4" s="12"/>
      <c r="D4" s="24"/>
    </row>
    <row r="5" spans="1:5" ht="6" customHeight="1" x14ac:dyDescent="0.4">
      <c r="A5" s="10"/>
      <c r="B5" s="12"/>
      <c r="C5" s="12"/>
      <c r="D5" s="24"/>
    </row>
    <row r="6" spans="1:5" ht="21.6" thickBot="1" x14ac:dyDescent="0.45">
      <c r="A6" s="11"/>
      <c r="B6" s="466" t="s">
        <v>149</v>
      </c>
      <c r="C6" s="466"/>
      <c r="D6" s="466"/>
    </row>
    <row r="7" spans="1:5" ht="8.25" customHeight="1" x14ac:dyDescent="0.4">
      <c r="A7" s="11"/>
      <c r="B7" s="24"/>
      <c r="C7" s="24"/>
      <c r="D7" s="23"/>
    </row>
    <row r="8" spans="1:5" ht="21" x14ac:dyDescent="0.4">
      <c r="A8" s="11"/>
      <c r="B8" s="314" t="s">
        <v>107</v>
      </c>
      <c r="C8" s="278"/>
      <c r="D8" s="314" t="s">
        <v>142</v>
      </c>
      <c r="E8" s="281"/>
    </row>
    <row r="9" spans="1:5" ht="6" customHeight="1" x14ac:dyDescent="0.4">
      <c r="A9" s="11"/>
      <c r="B9" s="12"/>
      <c r="C9" s="12"/>
      <c r="D9" s="12"/>
    </row>
    <row r="10" spans="1:5" ht="21" x14ac:dyDescent="0.4">
      <c r="A10" s="10" t="s">
        <v>110</v>
      </c>
      <c r="B10" s="153"/>
      <c r="C10" s="25"/>
      <c r="D10" s="154"/>
    </row>
    <row r="11" spans="1:5" ht="21" x14ac:dyDescent="0.4">
      <c r="A11" s="13" t="s">
        <v>4</v>
      </c>
      <c r="B11" s="423">
        <v>2745</v>
      </c>
      <c r="C11" s="26"/>
      <c r="D11" s="26">
        <v>2655</v>
      </c>
    </row>
    <row r="12" spans="1:5" ht="21" x14ac:dyDescent="0.4">
      <c r="A12" s="13" t="s">
        <v>104</v>
      </c>
      <c r="B12" s="287"/>
      <c r="C12" s="25"/>
      <c r="D12" s="21"/>
    </row>
    <row r="13" spans="1:5" ht="21" x14ac:dyDescent="0.4">
      <c r="A13" s="27" t="s">
        <v>85</v>
      </c>
      <c r="B13" s="28">
        <v>988</v>
      </c>
      <c r="C13" s="15"/>
      <c r="D13" s="72">
        <v>1008</v>
      </c>
    </row>
    <row r="14" spans="1:5" ht="21" x14ac:dyDescent="0.4">
      <c r="A14" s="27" t="s">
        <v>71</v>
      </c>
      <c r="B14" s="28">
        <v>167</v>
      </c>
      <c r="C14" s="15"/>
      <c r="D14" s="15">
        <v>157</v>
      </c>
    </row>
    <row r="15" spans="1:5" ht="21" x14ac:dyDescent="0.4">
      <c r="A15" s="27" t="s">
        <v>49</v>
      </c>
      <c r="B15" s="28">
        <v>930</v>
      </c>
      <c r="C15" s="15"/>
      <c r="D15" s="15">
        <v>-2</v>
      </c>
    </row>
    <row r="16" spans="1:5" ht="21" x14ac:dyDescent="0.4">
      <c r="A16" s="27" t="s">
        <v>120</v>
      </c>
      <c r="B16" s="28">
        <v>48</v>
      </c>
      <c r="C16" s="15"/>
      <c r="D16" s="15">
        <v>136</v>
      </c>
    </row>
    <row r="17" spans="1:4" ht="21" x14ac:dyDescent="0.4">
      <c r="A17" s="27" t="s">
        <v>116</v>
      </c>
      <c r="B17" s="28">
        <v>0</v>
      </c>
      <c r="C17" s="15"/>
      <c r="D17" s="15">
        <v>-89</v>
      </c>
    </row>
    <row r="18" spans="1:4" ht="21" x14ac:dyDescent="0.4">
      <c r="A18" s="27" t="s">
        <v>182</v>
      </c>
      <c r="B18" s="28">
        <v>0</v>
      </c>
      <c r="C18" s="15"/>
      <c r="D18" s="15">
        <v>-16</v>
      </c>
    </row>
    <row r="19" spans="1:4" ht="21" x14ac:dyDescent="0.4">
      <c r="A19" s="20" t="s">
        <v>102</v>
      </c>
      <c r="B19" s="28"/>
      <c r="C19" s="15"/>
      <c r="D19" s="15"/>
    </row>
    <row r="20" spans="1:4" ht="21" x14ac:dyDescent="0.4">
      <c r="A20" s="27" t="s">
        <v>81</v>
      </c>
      <c r="B20" s="28">
        <v>-460</v>
      </c>
      <c r="C20" s="15"/>
      <c r="D20" s="15">
        <v>-363</v>
      </c>
    </row>
    <row r="21" spans="1:4" ht="21" x14ac:dyDescent="0.4">
      <c r="A21" s="27" t="s">
        <v>95</v>
      </c>
      <c r="B21" s="28">
        <v>-422</v>
      </c>
      <c r="C21" s="15"/>
      <c r="D21" s="15">
        <v>-74</v>
      </c>
    </row>
    <row r="22" spans="1:4" ht="21" x14ac:dyDescent="0.4">
      <c r="A22" s="27" t="s">
        <v>45</v>
      </c>
      <c r="B22" s="28">
        <v>-236</v>
      </c>
      <c r="C22" s="15"/>
      <c r="D22" s="15">
        <v>609</v>
      </c>
    </row>
    <row r="23" spans="1:4" ht="21" x14ac:dyDescent="0.4">
      <c r="A23" s="27" t="s">
        <v>46</v>
      </c>
      <c r="B23" s="28">
        <v>57</v>
      </c>
      <c r="C23" s="15"/>
      <c r="D23" s="15">
        <v>502</v>
      </c>
    </row>
    <row r="24" spans="1:4" ht="21" x14ac:dyDescent="0.4">
      <c r="A24" s="27" t="s">
        <v>72</v>
      </c>
      <c r="B24" s="28">
        <v>-1883</v>
      </c>
      <c r="C24" s="15"/>
      <c r="D24" s="7">
        <v>-393</v>
      </c>
    </row>
    <row r="25" spans="1:4" ht="21" x14ac:dyDescent="0.4">
      <c r="A25" s="27" t="s">
        <v>73</v>
      </c>
      <c r="B25" s="28">
        <v>-535</v>
      </c>
      <c r="C25" s="15"/>
      <c r="D25" s="7">
        <v>304</v>
      </c>
    </row>
    <row r="26" spans="1:4" ht="21" x14ac:dyDescent="0.4">
      <c r="A26" s="20" t="s">
        <v>80</v>
      </c>
      <c r="B26" s="284">
        <v>162</v>
      </c>
      <c r="C26" s="15"/>
      <c r="D26" s="73">
        <v>-181</v>
      </c>
    </row>
    <row r="27" spans="1:4" ht="24" x14ac:dyDescent="0.4">
      <c r="A27" s="10" t="s">
        <v>187</v>
      </c>
      <c r="B27" s="18">
        <v>1561</v>
      </c>
      <c r="C27" s="15"/>
      <c r="D27" s="74">
        <v>4253</v>
      </c>
    </row>
    <row r="28" spans="1:4" ht="18.75" customHeight="1" x14ac:dyDescent="0.4">
      <c r="A28" s="11"/>
      <c r="B28" s="14"/>
      <c r="C28" s="15"/>
      <c r="D28" s="15"/>
    </row>
    <row r="29" spans="1:4" ht="18.75" customHeight="1" x14ac:dyDescent="0.4">
      <c r="A29" s="10" t="s">
        <v>111</v>
      </c>
      <c r="B29" s="14"/>
      <c r="C29" s="15"/>
      <c r="D29" s="15"/>
    </row>
    <row r="30" spans="1:4" ht="21" x14ac:dyDescent="0.4">
      <c r="A30" s="12" t="s">
        <v>94</v>
      </c>
      <c r="B30" s="14">
        <v>-942</v>
      </c>
      <c r="C30" s="15"/>
      <c r="D30" s="15">
        <f>-814-173</f>
        <v>-987</v>
      </c>
    </row>
    <row r="31" spans="1:4" ht="21" x14ac:dyDescent="0.4">
      <c r="A31" s="12" t="s">
        <v>144</v>
      </c>
      <c r="B31" s="14">
        <v>-304</v>
      </c>
      <c r="C31" s="15"/>
      <c r="D31" s="15">
        <v>-649</v>
      </c>
    </row>
    <row r="32" spans="1:4" ht="21" x14ac:dyDescent="0.4">
      <c r="A32" s="12" t="s">
        <v>121</v>
      </c>
      <c r="B32" s="14">
        <v>0</v>
      </c>
      <c r="C32" s="15"/>
      <c r="D32" s="15">
        <v>510</v>
      </c>
    </row>
    <row r="33" spans="1:4" ht="21" x14ac:dyDescent="0.4">
      <c r="A33" s="29" t="s">
        <v>74</v>
      </c>
      <c r="B33" s="18">
        <f>3+21</f>
        <v>24</v>
      </c>
      <c r="C33" s="15"/>
      <c r="D33" s="19">
        <v>313</v>
      </c>
    </row>
    <row r="34" spans="1:4" ht="18.75" customHeight="1" x14ac:dyDescent="0.4">
      <c r="A34" s="10" t="s">
        <v>145</v>
      </c>
      <c r="B34" s="30">
        <v>-1222</v>
      </c>
      <c r="C34" s="31"/>
      <c r="D34" s="74">
        <v>-813</v>
      </c>
    </row>
    <row r="35" spans="1:4" ht="18.75" customHeight="1" x14ac:dyDescent="0.4">
      <c r="A35" s="10"/>
      <c r="B35" s="32"/>
      <c r="C35" s="31"/>
      <c r="D35" s="31"/>
    </row>
    <row r="36" spans="1:4" ht="18.75" customHeight="1" x14ac:dyDescent="0.4">
      <c r="A36" s="10" t="s">
        <v>112</v>
      </c>
      <c r="B36" s="16"/>
      <c r="C36" s="17"/>
      <c r="D36" s="17"/>
    </row>
    <row r="37" spans="1:4" ht="21" x14ac:dyDescent="0.4">
      <c r="A37" s="33" t="s">
        <v>27</v>
      </c>
      <c r="B37" s="16">
        <v>-990</v>
      </c>
      <c r="C37" s="17"/>
      <c r="D37" s="17">
        <v>-2465</v>
      </c>
    </row>
    <row r="38" spans="1:4" ht="21" x14ac:dyDescent="0.4">
      <c r="A38" s="33" t="s">
        <v>125</v>
      </c>
      <c r="B38" s="16">
        <v>440</v>
      </c>
      <c r="C38" s="17"/>
      <c r="D38" s="17">
        <v>116</v>
      </c>
    </row>
    <row r="39" spans="1:4" ht="21" x14ac:dyDescent="0.4">
      <c r="A39" s="33" t="s">
        <v>103</v>
      </c>
      <c r="B39" s="16">
        <v>-1352</v>
      </c>
      <c r="C39" s="17"/>
      <c r="D39" s="17">
        <v>-1095</v>
      </c>
    </row>
    <row r="40" spans="1:4" ht="21" x14ac:dyDescent="0.4">
      <c r="A40" s="33" t="s">
        <v>191</v>
      </c>
      <c r="B40" s="16">
        <v>-225</v>
      </c>
      <c r="C40" s="17"/>
      <c r="D40" s="17">
        <v>0</v>
      </c>
    </row>
    <row r="41" spans="1:4" ht="21" x14ac:dyDescent="0.4">
      <c r="A41" s="33" t="s">
        <v>128</v>
      </c>
      <c r="B41" s="16">
        <v>0</v>
      </c>
      <c r="C41" s="17"/>
      <c r="D41" s="17">
        <v>1980</v>
      </c>
    </row>
    <row r="42" spans="1:4" ht="21" x14ac:dyDescent="0.4">
      <c r="A42" s="33" t="s">
        <v>143</v>
      </c>
      <c r="B42" s="16">
        <v>0</v>
      </c>
      <c r="C42" s="17"/>
      <c r="D42" s="17">
        <v>-632</v>
      </c>
    </row>
    <row r="43" spans="1:4" ht="21" x14ac:dyDescent="0.4">
      <c r="A43" s="33" t="s">
        <v>74</v>
      </c>
      <c r="B43" s="18">
        <v>104</v>
      </c>
      <c r="C43" s="17"/>
      <c r="D43" s="19">
        <v>-23</v>
      </c>
    </row>
    <row r="44" spans="1:4" ht="18.75" customHeight="1" x14ac:dyDescent="0.4">
      <c r="A44" s="10" t="s">
        <v>47</v>
      </c>
      <c r="B44" s="18">
        <v>-2023</v>
      </c>
      <c r="C44" s="15"/>
      <c r="D44" s="73">
        <v>-2119</v>
      </c>
    </row>
    <row r="45" spans="1:4" ht="18.75" customHeight="1" x14ac:dyDescent="0.4">
      <c r="A45" s="13"/>
      <c r="B45" s="34"/>
      <c r="C45" s="17"/>
      <c r="D45" s="35"/>
    </row>
    <row r="46" spans="1:4" ht="18.75" customHeight="1" x14ac:dyDescent="0.4">
      <c r="A46" s="10" t="s">
        <v>105</v>
      </c>
      <c r="B46" s="16">
        <v>-1684</v>
      </c>
      <c r="C46" s="17"/>
      <c r="D46" s="17">
        <v>1321</v>
      </c>
    </row>
    <row r="47" spans="1:4" ht="18.75" customHeight="1" x14ac:dyDescent="0.4">
      <c r="A47" s="10" t="s">
        <v>146</v>
      </c>
      <c r="B47" s="18">
        <v>3582</v>
      </c>
      <c r="C47" s="17"/>
      <c r="D47" s="19">
        <v>2261</v>
      </c>
    </row>
    <row r="48" spans="1:4" ht="18.75" customHeight="1" thickBot="1" x14ac:dyDescent="0.45">
      <c r="A48" s="10" t="s">
        <v>147</v>
      </c>
      <c r="B48" s="36">
        <v>1898</v>
      </c>
      <c r="C48" s="26"/>
      <c r="D48" s="155">
        <v>3582</v>
      </c>
    </row>
    <row r="49" spans="1:7" ht="21.6" thickTop="1" x14ac:dyDescent="0.4">
      <c r="B49" s="37"/>
    </row>
    <row r="50" spans="1:7" ht="15.75" customHeight="1" x14ac:dyDescent="0.35">
      <c r="A50" s="464"/>
      <c r="B50" s="464"/>
      <c r="C50" s="464"/>
      <c r="D50" s="464"/>
      <c r="E50" s="464"/>
      <c r="F50" s="9"/>
      <c r="G50" s="9"/>
    </row>
    <row r="51" spans="1:7" ht="24" customHeight="1" x14ac:dyDescent="0.35">
      <c r="A51" s="465" t="s">
        <v>188</v>
      </c>
      <c r="B51" s="465"/>
      <c r="C51" s="465"/>
      <c r="D51" s="465"/>
    </row>
    <row r="52" spans="1:7" x14ac:dyDescent="0.35">
      <c r="A52" s="22" t="s">
        <v>189</v>
      </c>
    </row>
    <row r="53" spans="1:7" x14ac:dyDescent="0.35">
      <c r="A53" s="22" t="s">
        <v>190</v>
      </c>
    </row>
  </sheetData>
  <mergeCells count="3">
    <mergeCell ref="A50:E50"/>
    <mergeCell ref="A51:D51"/>
    <mergeCell ref="B6:D6"/>
  </mergeCells>
  <phoneticPr fontId="4" type="noConversion"/>
  <pageMargins left="0.75" right="0.5" top="0.5" bottom="0.5" header="0.5" footer="0.25"/>
  <pageSetup scale="53" orientation="landscape" r:id="rId1"/>
  <headerFooter alignWithMargins="0">
    <oddFooter>&amp;CTable 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J46"/>
  <sheetViews>
    <sheetView zoomScale="70" zoomScaleNormal="70" workbookViewId="0"/>
  </sheetViews>
  <sheetFormatPr defaultColWidth="8.90625" defaultRowHeight="20.399999999999999" x14ac:dyDescent="0.35"/>
  <cols>
    <col min="1" max="1" width="71" style="89" customWidth="1"/>
    <col min="2" max="2" width="15.6328125" style="89" customWidth="1"/>
    <col min="3" max="3" width="4" style="89" customWidth="1"/>
    <col min="4" max="4" width="12.453125" style="89" customWidth="1"/>
    <col min="5" max="5" width="4" style="89" customWidth="1"/>
    <col min="6" max="6" width="15.90625" style="89" customWidth="1"/>
    <col min="7" max="7" width="4" style="89" customWidth="1"/>
    <col min="8" max="8" width="17.08984375" style="89" customWidth="1"/>
    <col min="9" max="9" width="4" style="89" customWidth="1"/>
    <col min="10" max="10" width="17.1796875" style="89" customWidth="1"/>
    <col min="11" max="16384" width="8.90625" style="89"/>
  </cols>
  <sheetData>
    <row r="1" spans="1:10" ht="21" x14ac:dyDescent="0.4">
      <c r="A1" s="86" t="s">
        <v>106</v>
      </c>
      <c r="B1" s="87"/>
      <c r="C1" s="88"/>
      <c r="D1" s="88"/>
      <c r="E1" s="88"/>
      <c r="F1" s="88"/>
      <c r="G1" s="88"/>
      <c r="H1" s="88"/>
      <c r="I1" s="88"/>
      <c r="J1" s="88"/>
    </row>
    <row r="2" spans="1:10" ht="21" x14ac:dyDescent="0.4">
      <c r="A2" s="86" t="s">
        <v>89</v>
      </c>
      <c r="B2" s="87"/>
      <c r="C2" s="88"/>
      <c r="D2" s="88"/>
      <c r="E2" s="88"/>
      <c r="F2" s="88"/>
      <c r="G2" s="88"/>
      <c r="H2" s="88"/>
      <c r="I2" s="88"/>
      <c r="J2" s="88"/>
    </row>
    <row r="3" spans="1:10" ht="21" x14ac:dyDescent="0.4">
      <c r="A3" s="86" t="s">
        <v>93</v>
      </c>
      <c r="B3" s="87"/>
      <c r="C3" s="88"/>
      <c r="D3" s="88"/>
      <c r="E3" s="88"/>
      <c r="F3" s="88"/>
      <c r="G3" s="88"/>
      <c r="H3" s="88"/>
      <c r="I3" s="88"/>
      <c r="J3" s="88"/>
    </row>
    <row r="4" spans="1:10" ht="21" x14ac:dyDescent="0.4">
      <c r="A4" s="86"/>
      <c r="B4" s="87"/>
      <c r="C4" s="88"/>
      <c r="D4" s="88"/>
      <c r="E4" s="88"/>
      <c r="F4" s="88"/>
      <c r="G4" s="88"/>
      <c r="H4" s="88"/>
      <c r="I4" s="88"/>
      <c r="J4" s="88"/>
    </row>
    <row r="5" spans="1:10" ht="21" x14ac:dyDescent="0.4">
      <c r="A5" s="90"/>
      <c r="B5" s="91"/>
      <c r="C5" s="91"/>
      <c r="D5" s="91"/>
      <c r="E5" s="91"/>
      <c r="F5" s="92"/>
      <c r="G5" s="92"/>
      <c r="H5" s="92"/>
      <c r="I5" s="92"/>
      <c r="J5" s="92"/>
    </row>
    <row r="6" spans="1:10" ht="21" x14ac:dyDescent="0.4">
      <c r="A6" s="93"/>
      <c r="B6" s="93"/>
      <c r="C6" s="93"/>
      <c r="D6" s="93"/>
      <c r="E6" s="93"/>
      <c r="F6" s="93"/>
      <c r="G6" s="93"/>
      <c r="H6" s="94" t="s">
        <v>24</v>
      </c>
      <c r="I6" s="95"/>
      <c r="J6" s="93"/>
    </row>
    <row r="7" spans="1:10" ht="21" x14ac:dyDescent="0.4">
      <c r="A7" s="93"/>
      <c r="B7" s="96"/>
      <c r="C7" s="93"/>
      <c r="D7" s="96" t="s">
        <v>5</v>
      </c>
      <c r="E7" s="93"/>
      <c r="F7" s="93"/>
      <c r="G7" s="93"/>
      <c r="H7" s="94" t="s">
        <v>3</v>
      </c>
      <c r="I7" s="94"/>
      <c r="J7" s="96" t="s">
        <v>6</v>
      </c>
    </row>
    <row r="8" spans="1:10" ht="21" x14ac:dyDescent="0.4">
      <c r="A8" s="93"/>
      <c r="B8" s="96" t="s">
        <v>7</v>
      </c>
      <c r="C8" s="277"/>
      <c r="D8" s="96" t="s">
        <v>8</v>
      </c>
      <c r="E8" s="277"/>
      <c r="F8" s="96" t="s">
        <v>9</v>
      </c>
      <c r="G8" s="93"/>
      <c r="H8" s="94" t="s">
        <v>10</v>
      </c>
      <c r="I8" s="94"/>
      <c r="J8" s="96" t="s">
        <v>11</v>
      </c>
    </row>
    <row r="9" spans="1:10" ht="21.6" thickBot="1" x14ac:dyDescent="0.45">
      <c r="A9" s="93"/>
      <c r="B9" s="97" t="s">
        <v>12</v>
      </c>
      <c r="C9" s="98"/>
      <c r="D9" s="97" t="s">
        <v>13</v>
      </c>
      <c r="E9" s="98"/>
      <c r="F9" s="97" t="s">
        <v>14</v>
      </c>
      <c r="G9" s="98"/>
      <c r="H9" s="97" t="s">
        <v>37</v>
      </c>
      <c r="I9" s="97"/>
      <c r="J9" s="97" t="s">
        <v>15</v>
      </c>
    </row>
    <row r="10" spans="1:10" ht="21" x14ac:dyDescent="0.4">
      <c r="A10" s="93"/>
      <c r="B10" s="93"/>
      <c r="C10" s="93"/>
      <c r="D10" s="93"/>
      <c r="E10" s="93"/>
      <c r="F10" s="93"/>
      <c r="G10" s="93"/>
      <c r="H10" s="99"/>
      <c r="I10" s="95"/>
      <c r="J10" s="93"/>
    </row>
    <row r="11" spans="1:10" ht="21" x14ac:dyDescent="0.4">
      <c r="A11" s="93"/>
      <c r="B11" s="93"/>
      <c r="C11" s="93"/>
      <c r="D11" s="93"/>
      <c r="E11" s="93"/>
      <c r="F11" s="93"/>
      <c r="G11" s="93"/>
      <c r="H11" s="95"/>
      <c r="I11" s="95"/>
      <c r="J11" s="93"/>
    </row>
    <row r="12" spans="1:10" ht="21" x14ac:dyDescent="0.4">
      <c r="A12" s="95" t="s">
        <v>86</v>
      </c>
      <c r="B12" s="84">
        <v>321</v>
      </c>
      <c r="C12" s="84"/>
      <c r="D12" s="100">
        <v>0</v>
      </c>
      <c r="E12" s="84"/>
      <c r="F12" s="84">
        <v>11937</v>
      </c>
      <c r="G12" s="84"/>
      <c r="H12" s="84">
        <v>-11257</v>
      </c>
      <c r="I12" s="84"/>
      <c r="J12" s="84">
        <v>1001</v>
      </c>
    </row>
    <row r="13" spans="1:10" ht="6" customHeight="1" x14ac:dyDescent="0.4">
      <c r="A13" s="93"/>
      <c r="B13" s="101"/>
      <c r="C13" s="101"/>
      <c r="D13" s="101"/>
      <c r="E13" s="101"/>
      <c r="F13" s="101"/>
      <c r="G13" s="93"/>
      <c r="H13" s="102"/>
      <c r="I13" s="95"/>
      <c r="J13" s="103"/>
    </row>
    <row r="14" spans="1:10" x14ac:dyDescent="0.35">
      <c r="A14" s="104" t="s">
        <v>4</v>
      </c>
      <c r="B14" s="156">
        <v>0</v>
      </c>
      <c r="C14" s="157"/>
      <c r="D14" s="158">
        <v>0</v>
      </c>
      <c r="E14" s="159"/>
      <c r="F14" s="160">
        <v>2745</v>
      </c>
      <c r="G14" s="157"/>
      <c r="H14" s="156">
        <v>0</v>
      </c>
      <c r="I14" s="161"/>
      <c r="J14" s="162">
        <v>2745</v>
      </c>
    </row>
    <row r="15" spans="1:10" ht="6" customHeight="1" x14ac:dyDescent="0.35">
      <c r="B15" s="158"/>
      <c r="C15" s="158"/>
      <c r="D15" s="158"/>
      <c r="E15" s="158"/>
      <c r="F15" s="158"/>
      <c r="H15" s="156"/>
      <c r="I15" s="163"/>
      <c r="J15" s="164"/>
    </row>
    <row r="16" spans="1:10" ht="22.8" x14ac:dyDescent="0.35">
      <c r="A16" s="104" t="s">
        <v>148</v>
      </c>
      <c r="B16" s="158">
        <v>0</v>
      </c>
      <c r="C16" s="158"/>
      <c r="D16" s="158">
        <v>0</v>
      </c>
      <c r="E16" s="158"/>
      <c r="F16" s="158">
        <v>0</v>
      </c>
      <c r="H16" s="158">
        <v>-2236</v>
      </c>
      <c r="I16" s="163"/>
      <c r="J16" s="162">
        <v>-2236</v>
      </c>
    </row>
    <row r="17" spans="1:10" ht="6" customHeight="1" x14ac:dyDescent="0.35">
      <c r="B17" s="163"/>
      <c r="C17" s="163"/>
      <c r="D17" s="163"/>
      <c r="E17" s="163"/>
      <c r="F17" s="163"/>
      <c r="G17" s="163"/>
      <c r="H17" s="163"/>
      <c r="I17" s="163"/>
      <c r="J17" s="160"/>
    </row>
    <row r="18" spans="1:10" ht="22.8" x14ac:dyDescent="0.35">
      <c r="A18" s="104" t="s">
        <v>118</v>
      </c>
      <c r="B18" s="160">
        <v>-11</v>
      </c>
      <c r="C18" s="160"/>
      <c r="D18" s="160">
        <v>-889</v>
      </c>
      <c r="E18" s="160"/>
      <c r="F18" s="160">
        <v>-108</v>
      </c>
      <c r="G18" s="163"/>
      <c r="H18" s="165">
        <v>0</v>
      </c>
      <c r="I18" s="163"/>
      <c r="J18" s="162">
        <v>-1008</v>
      </c>
    </row>
    <row r="19" spans="1:10" ht="6" customHeight="1" x14ac:dyDescent="0.35">
      <c r="B19" s="158"/>
      <c r="C19" s="158"/>
      <c r="D19" s="158"/>
      <c r="E19" s="158"/>
      <c r="F19" s="158"/>
      <c r="H19" s="156"/>
      <c r="I19" s="163"/>
      <c r="J19" s="164"/>
    </row>
    <row r="20" spans="1:10" ht="22.8" x14ac:dyDescent="0.35">
      <c r="A20" s="104" t="s">
        <v>119</v>
      </c>
      <c r="B20" s="158">
        <v>0</v>
      </c>
      <c r="C20" s="158"/>
      <c r="D20" s="158">
        <v>0</v>
      </c>
      <c r="E20" s="158"/>
      <c r="F20" s="158">
        <v>-1363</v>
      </c>
      <c r="H20" s="158">
        <v>0</v>
      </c>
      <c r="I20" s="163"/>
      <c r="J20" s="162">
        <v>-1363</v>
      </c>
    </row>
    <row r="21" spans="1:10" ht="6" customHeight="1" x14ac:dyDescent="0.35">
      <c r="B21" s="158"/>
      <c r="C21" s="158"/>
      <c r="D21" s="158"/>
      <c r="E21" s="158"/>
      <c r="F21" s="158"/>
      <c r="H21" s="156"/>
      <c r="I21" s="163"/>
      <c r="J21" s="164"/>
    </row>
    <row r="22" spans="1:10" x14ac:dyDescent="0.35">
      <c r="A22" s="104" t="s">
        <v>75</v>
      </c>
      <c r="B22" s="158">
        <f>7+1+3</f>
        <v>11</v>
      </c>
      <c r="C22" s="158"/>
      <c r="D22" s="158">
        <f>433+35+27+138-36+288+4</f>
        <v>889</v>
      </c>
      <c r="E22" s="158"/>
      <c r="F22" s="158">
        <v>0</v>
      </c>
      <c r="H22" s="158">
        <v>0</v>
      </c>
      <c r="I22" s="163"/>
      <c r="J22" s="162">
        <v>900</v>
      </c>
    </row>
    <row r="23" spans="1:10" ht="6" customHeight="1" x14ac:dyDescent="0.4">
      <c r="A23" s="107"/>
      <c r="B23" s="95"/>
      <c r="C23" s="95"/>
      <c r="D23" s="95"/>
      <c r="E23" s="95"/>
      <c r="F23" s="95"/>
      <c r="G23" s="95"/>
      <c r="H23" s="95"/>
      <c r="I23" s="95"/>
      <c r="J23" s="105"/>
    </row>
    <row r="24" spans="1:10" ht="5.25" customHeight="1" x14ac:dyDescent="0.4">
      <c r="A24" s="93"/>
      <c r="B24" s="108"/>
      <c r="C24" s="93"/>
      <c r="D24" s="108"/>
      <c r="E24" s="93"/>
      <c r="F24" s="108"/>
      <c r="G24" s="93"/>
      <c r="H24" s="108"/>
      <c r="I24" s="95"/>
      <c r="J24" s="109"/>
    </row>
    <row r="25" spans="1:10" ht="21" x14ac:dyDescent="0.4">
      <c r="A25" s="95" t="s">
        <v>140</v>
      </c>
      <c r="B25" s="84">
        <v>321</v>
      </c>
      <c r="C25" s="84"/>
      <c r="D25" s="84">
        <v>0</v>
      </c>
      <c r="E25" s="84"/>
      <c r="F25" s="84">
        <v>13211</v>
      </c>
      <c r="G25" s="84"/>
      <c r="H25" s="84">
        <v>-13493</v>
      </c>
      <c r="I25" s="84"/>
      <c r="J25" s="84">
        <v>39</v>
      </c>
    </row>
    <row r="26" spans="1:10" ht="4.5" customHeight="1" thickBot="1" x14ac:dyDescent="0.45">
      <c r="A26" s="110"/>
      <c r="B26" s="111"/>
      <c r="C26" s="112"/>
      <c r="D26" s="111"/>
      <c r="E26" s="112"/>
      <c r="F26" s="111"/>
      <c r="G26" s="112"/>
      <c r="H26" s="113"/>
      <c r="I26" s="114"/>
      <c r="J26" s="111"/>
    </row>
    <row r="27" spans="1:10" ht="12.75" customHeight="1" thickTop="1" x14ac:dyDescent="0.35"/>
    <row r="28" spans="1:10" s="117" customFormat="1" ht="17.399999999999999" x14ac:dyDescent="0.3">
      <c r="A28" s="115"/>
      <c r="B28" s="116"/>
      <c r="C28" s="116"/>
      <c r="D28" s="116"/>
      <c r="E28" s="116"/>
      <c r="F28" s="116"/>
      <c r="G28" s="116"/>
      <c r="H28" s="116"/>
      <c r="I28" s="116"/>
      <c r="J28" s="116"/>
    </row>
    <row r="29" spans="1:10" s="434" customFormat="1" ht="18" customHeight="1" x14ac:dyDescent="0.3">
      <c r="A29" s="434" t="s">
        <v>208</v>
      </c>
      <c r="B29" s="435"/>
      <c r="C29" s="435"/>
      <c r="D29" s="435"/>
      <c r="E29" s="435"/>
      <c r="F29" s="435"/>
      <c r="G29" s="435"/>
      <c r="H29" s="435"/>
      <c r="I29" s="435"/>
      <c r="J29" s="435"/>
    </row>
    <row r="30" spans="1:10" s="434" customFormat="1" ht="18" customHeight="1" x14ac:dyDescent="0.3">
      <c r="A30" s="434" t="s">
        <v>200</v>
      </c>
      <c r="B30" s="435"/>
      <c r="C30" s="435"/>
      <c r="D30" s="435"/>
      <c r="E30" s="435"/>
      <c r="F30" s="435"/>
      <c r="G30" s="435"/>
      <c r="H30" s="435"/>
      <c r="I30" s="435"/>
      <c r="J30" s="435"/>
    </row>
    <row r="31" spans="1:10" s="434" customFormat="1" ht="18" customHeight="1" x14ac:dyDescent="0.3">
      <c r="A31" s="434" t="s">
        <v>207</v>
      </c>
      <c r="B31" s="435"/>
      <c r="C31" s="435"/>
      <c r="D31" s="435"/>
      <c r="E31" s="435"/>
      <c r="F31" s="435"/>
      <c r="G31" s="435"/>
      <c r="H31" s="435"/>
      <c r="I31" s="435"/>
      <c r="J31" s="435"/>
    </row>
    <row r="32" spans="1:10" s="434" customFormat="1" ht="19.5" customHeight="1" x14ac:dyDescent="0.3">
      <c r="A32" s="434" t="s">
        <v>184</v>
      </c>
      <c r="B32" s="435"/>
      <c r="C32" s="435"/>
      <c r="D32" s="435"/>
      <c r="E32" s="435"/>
      <c r="F32" s="435"/>
      <c r="G32" s="435"/>
      <c r="H32" s="435"/>
      <c r="I32" s="435"/>
      <c r="J32" s="435"/>
    </row>
    <row r="33" spans="1:10" s="434" customFormat="1" ht="18" customHeight="1" x14ac:dyDescent="0.3">
      <c r="A33" s="434" t="s">
        <v>235</v>
      </c>
      <c r="B33" s="435"/>
      <c r="C33" s="435"/>
      <c r="D33" s="435"/>
      <c r="E33" s="435"/>
      <c r="F33" s="435"/>
      <c r="G33" s="435"/>
      <c r="H33" s="435"/>
      <c r="I33" s="435"/>
      <c r="J33" s="435"/>
    </row>
    <row r="34" spans="1:10" s="434" customFormat="1" ht="18" customHeight="1" x14ac:dyDescent="0.3">
      <c r="A34" s="434" t="s">
        <v>237</v>
      </c>
      <c r="B34" s="435"/>
      <c r="C34" s="435"/>
      <c r="D34" s="435"/>
      <c r="E34" s="435"/>
      <c r="F34" s="435"/>
      <c r="G34" s="435"/>
      <c r="H34" s="435"/>
      <c r="I34" s="435"/>
      <c r="J34" s="435"/>
    </row>
    <row r="35" spans="1:10" s="434" customFormat="1" ht="18" customHeight="1" x14ac:dyDescent="0.3">
      <c r="A35" s="434" t="s">
        <v>238</v>
      </c>
      <c r="B35" s="435"/>
      <c r="C35" s="435"/>
      <c r="D35" s="435"/>
      <c r="E35" s="435"/>
      <c r="F35" s="435"/>
      <c r="G35" s="435"/>
      <c r="H35" s="435"/>
      <c r="I35" s="435"/>
      <c r="J35" s="435"/>
    </row>
    <row r="36" spans="1:10" s="434" customFormat="1" ht="18" customHeight="1" x14ac:dyDescent="0.3">
      <c r="A36" s="434" t="s">
        <v>239</v>
      </c>
      <c r="B36" s="435"/>
      <c r="C36" s="435"/>
      <c r="D36" s="435"/>
      <c r="E36" s="435"/>
      <c r="F36" s="435"/>
      <c r="G36" s="435"/>
      <c r="H36" s="435"/>
      <c r="I36" s="435"/>
      <c r="J36" s="435"/>
    </row>
    <row r="37" spans="1:10" s="434" customFormat="1" ht="19.5" customHeight="1" x14ac:dyDescent="0.3">
      <c r="A37" s="434" t="s">
        <v>236</v>
      </c>
      <c r="B37" s="435"/>
      <c r="C37" s="435"/>
      <c r="D37" s="435"/>
      <c r="E37" s="435"/>
      <c r="F37" s="435"/>
      <c r="G37" s="435"/>
      <c r="H37" s="435"/>
      <c r="I37" s="435"/>
      <c r="J37" s="435"/>
    </row>
    <row r="38" spans="1:10" s="434" customFormat="1" ht="18" customHeight="1" x14ac:dyDescent="0.3">
      <c r="A38" s="436" t="s">
        <v>247</v>
      </c>
      <c r="B38" s="435"/>
      <c r="C38" s="435"/>
      <c r="D38" s="435"/>
      <c r="E38" s="435"/>
      <c r="F38" s="435"/>
      <c r="G38" s="435"/>
      <c r="H38" s="435"/>
      <c r="I38" s="435"/>
      <c r="J38" s="435"/>
    </row>
    <row r="39" spans="1:10" x14ac:dyDescent="0.35">
      <c r="B39" s="2"/>
      <c r="C39" s="2"/>
      <c r="D39" s="2"/>
      <c r="E39" s="2"/>
      <c r="F39" s="2"/>
      <c r="G39" s="2"/>
      <c r="H39" s="2"/>
      <c r="I39" s="2"/>
      <c r="J39" s="2"/>
    </row>
    <row r="40" spans="1:10" x14ac:dyDescent="0.35">
      <c r="B40" s="2"/>
      <c r="C40" s="2"/>
      <c r="D40" s="2"/>
      <c r="E40" s="2"/>
      <c r="F40" s="2"/>
      <c r="G40" s="2"/>
      <c r="H40" s="2"/>
      <c r="I40" s="2"/>
      <c r="J40" s="2"/>
    </row>
    <row r="44" spans="1:10" x14ac:dyDescent="0.35">
      <c r="B44" s="118"/>
      <c r="D44" s="118"/>
      <c r="F44" s="118"/>
      <c r="H44" s="118"/>
      <c r="J44" s="118"/>
    </row>
    <row r="46" spans="1:10" x14ac:dyDescent="0.35">
      <c r="A46" s="2"/>
    </row>
  </sheetData>
  <phoneticPr fontId="0" type="noConversion"/>
  <pageMargins left="0.75" right="0.5" top="0.5" bottom="0.5" header="0.5" footer="0.25"/>
  <pageSetup scale="60" orientation="landscape" r:id="rId1"/>
  <headerFooter alignWithMargins="0">
    <oddFooter>&amp;CTable 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2">
    <pageSetUpPr fitToPage="1"/>
  </sheetPr>
  <dimension ref="A1:L25"/>
  <sheetViews>
    <sheetView zoomScale="70" zoomScaleNormal="70" workbookViewId="0"/>
  </sheetViews>
  <sheetFormatPr defaultColWidth="10.90625" defaultRowHeight="17.399999999999999" x14ac:dyDescent="0.3"/>
  <cols>
    <col min="1" max="1" width="24" style="50" customWidth="1"/>
    <col min="2" max="2" width="27.36328125" style="50" customWidth="1"/>
    <col min="3" max="3" width="14.1796875" style="50" customWidth="1"/>
    <col min="4" max="4" width="4.453125" style="50" customWidth="1"/>
    <col min="5" max="5" width="14.1796875" style="50" customWidth="1"/>
    <col min="6" max="6" width="4.453125" style="49" customWidth="1"/>
    <col min="7" max="7" width="2.81640625" style="50" customWidth="1"/>
    <col min="8" max="8" width="14.1796875" style="50" customWidth="1"/>
    <col min="9" max="9" width="4.453125" style="50" customWidth="1"/>
    <col min="10" max="10" width="14.1796875" style="50" customWidth="1"/>
    <col min="11" max="11" width="4.453125" style="49" customWidth="1"/>
    <col min="12" max="12" width="4.453125" style="50" customWidth="1"/>
    <col min="13" max="16384" width="10.90625" style="50"/>
  </cols>
  <sheetData>
    <row r="1" spans="1:12" x14ac:dyDescent="0.3">
      <c r="A1" s="119" t="s">
        <v>106</v>
      </c>
      <c r="B1" s="120"/>
      <c r="C1" s="120"/>
      <c r="D1" s="120"/>
      <c r="E1" s="120"/>
      <c r="F1" s="121"/>
      <c r="G1" s="120"/>
      <c r="H1" s="120"/>
      <c r="I1" s="120"/>
      <c r="J1" s="120"/>
      <c r="K1" s="121"/>
      <c r="L1" s="120"/>
    </row>
    <row r="2" spans="1:12" x14ac:dyDescent="0.3">
      <c r="A2" s="119" t="s">
        <v>19</v>
      </c>
      <c r="B2" s="122"/>
    </row>
    <row r="3" spans="1:12" x14ac:dyDescent="0.3">
      <c r="A3" s="123" t="s">
        <v>210</v>
      </c>
      <c r="B3" s="124"/>
      <c r="C3" s="125"/>
      <c r="D3" s="125"/>
      <c r="E3" s="125"/>
      <c r="F3" s="126"/>
      <c r="G3" s="125"/>
      <c r="H3" s="125"/>
      <c r="I3" s="125"/>
      <c r="J3" s="125"/>
      <c r="K3" s="126"/>
      <c r="L3" s="125"/>
    </row>
    <row r="4" spans="1:12" x14ac:dyDescent="0.3">
      <c r="A4" s="127"/>
      <c r="B4" s="122"/>
      <c r="C4" s="120"/>
      <c r="D4" s="120"/>
      <c r="E4" s="120"/>
      <c r="F4" s="121"/>
      <c r="G4" s="120"/>
      <c r="H4" s="120"/>
      <c r="I4" s="120"/>
      <c r="J4" s="120"/>
      <c r="K4" s="121"/>
      <c r="L4" s="120"/>
    </row>
    <row r="5" spans="1:12" x14ac:dyDescent="0.3">
      <c r="A5" s="119"/>
      <c r="B5" s="122"/>
      <c r="C5" s="120"/>
      <c r="D5" s="120"/>
      <c r="E5" s="120"/>
      <c r="F5" s="121"/>
      <c r="G5" s="120"/>
      <c r="H5" s="120"/>
      <c r="I5" s="120"/>
      <c r="J5" s="120"/>
      <c r="K5" s="121"/>
      <c r="L5" s="120"/>
    </row>
    <row r="6" spans="1:12" x14ac:dyDescent="0.3">
      <c r="A6" s="128"/>
      <c r="B6" s="128"/>
      <c r="C6" s="129"/>
      <c r="D6" s="130"/>
      <c r="E6" s="131"/>
      <c r="F6" s="130"/>
      <c r="H6" s="129"/>
      <c r="I6" s="130"/>
      <c r="J6" s="131"/>
      <c r="K6" s="130"/>
    </row>
    <row r="7" spans="1:12" ht="35.4" thickBot="1" x14ac:dyDescent="0.35">
      <c r="A7" s="127" t="s">
        <v>91</v>
      </c>
      <c r="B7" s="132"/>
      <c r="C7" s="133" t="s">
        <v>141</v>
      </c>
      <c r="D7" s="134"/>
      <c r="E7" s="133" t="s">
        <v>109</v>
      </c>
      <c r="F7" s="134"/>
      <c r="H7" s="135"/>
      <c r="I7" s="134"/>
      <c r="J7" s="135"/>
      <c r="K7" s="134"/>
    </row>
    <row r="8" spans="1:12" ht="4.5" customHeight="1" x14ac:dyDescent="0.3">
      <c r="A8" s="136"/>
      <c r="B8" s="136"/>
      <c r="D8" s="137"/>
      <c r="F8" s="138"/>
      <c r="H8" s="49"/>
      <c r="I8" s="138"/>
      <c r="J8" s="49"/>
      <c r="K8" s="138"/>
    </row>
    <row r="9" spans="1:12" s="49" customFormat="1" ht="18" customHeight="1" x14ac:dyDescent="0.3">
      <c r="A9" s="139" t="s">
        <v>1</v>
      </c>
      <c r="B9" s="139"/>
      <c r="C9" s="42">
        <v>30100</v>
      </c>
      <c r="D9" s="140"/>
      <c r="E9" s="40">
        <v>30500</v>
      </c>
      <c r="F9" s="140"/>
      <c r="H9" s="42"/>
      <c r="I9" s="140"/>
      <c r="J9" s="40"/>
      <c r="K9" s="140"/>
    </row>
    <row r="10" spans="1:12" s="49" customFormat="1" ht="18" customHeight="1" x14ac:dyDescent="0.3">
      <c r="A10" s="139" t="s">
        <v>40</v>
      </c>
      <c r="B10" s="139"/>
      <c r="C10" s="43">
        <v>8700</v>
      </c>
      <c r="D10" s="140"/>
      <c r="E10" s="44">
        <v>9300</v>
      </c>
      <c r="F10" s="140"/>
      <c r="H10" s="43"/>
      <c r="I10" s="140"/>
      <c r="J10" s="44"/>
      <c r="K10" s="140"/>
    </row>
    <row r="11" spans="1:12" s="49" customFormat="1" ht="18" customHeight="1" x14ac:dyDescent="0.3">
      <c r="A11" s="139" t="s">
        <v>151</v>
      </c>
      <c r="B11" s="139"/>
      <c r="C11" s="43">
        <v>14700</v>
      </c>
      <c r="D11" s="140"/>
      <c r="E11" s="44">
        <v>14400</v>
      </c>
      <c r="F11" s="140"/>
      <c r="H11" s="42"/>
      <c r="I11" s="140"/>
      <c r="J11" s="40"/>
      <c r="K11" s="140"/>
    </row>
    <row r="12" spans="1:12" s="49" customFormat="1" ht="18" customHeight="1" x14ac:dyDescent="0.3">
      <c r="A12" s="139" t="s">
        <v>152</v>
      </c>
      <c r="B12" s="139"/>
      <c r="C12" s="43">
        <v>10700</v>
      </c>
      <c r="D12" s="140"/>
      <c r="E12" s="44">
        <v>10500</v>
      </c>
      <c r="F12" s="140"/>
      <c r="H12" s="43"/>
      <c r="I12" s="140"/>
      <c r="J12" s="44"/>
      <c r="K12" s="140"/>
    </row>
    <row r="13" spans="1:12" ht="18" customHeight="1" x14ac:dyDescent="0.3">
      <c r="A13" s="139" t="s">
        <v>2</v>
      </c>
      <c r="B13" s="136"/>
      <c r="C13" s="45">
        <v>18100</v>
      </c>
      <c r="D13" s="137"/>
      <c r="E13" s="39">
        <v>16000</v>
      </c>
      <c r="F13" s="138"/>
      <c r="H13" s="43"/>
      <c r="I13" s="138"/>
      <c r="J13" s="44"/>
      <c r="K13" s="138"/>
    </row>
    <row r="14" spans="1:12" ht="18" customHeight="1" thickBot="1" x14ac:dyDescent="0.35">
      <c r="A14" s="141" t="s">
        <v>113</v>
      </c>
      <c r="B14" s="141"/>
      <c r="C14" s="46">
        <v>82300</v>
      </c>
      <c r="D14" s="141"/>
      <c r="E14" s="52">
        <v>80700</v>
      </c>
      <c r="F14" s="142"/>
      <c r="H14" s="42"/>
      <c r="I14" s="142"/>
      <c r="J14" s="40"/>
      <c r="K14" s="142"/>
    </row>
    <row r="15" spans="1:12" ht="18" thickTop="1" x14ac:dyDescent="0.3">
      <c r="A15" s="141"/>
      <c r="B15" s="141"/>
      <c r="C15" s="143"/>
      <c r="D15" s="142"/>
      <c r="E15" s="143"/>
      <c r="F15" s="142"/>
      <c r="G15" s="143"/>
      <c r="H15" s="144"/>
      <c r="I15" s="142"/>
      <c r="J15" s="144"/>
      <c r="K15" s="142"/>
    </row>
    <row r="16" spans="1:12" x14ac:dyDescent="0.3">
      <c r="A16" s="141"/>
      <c r="B16" s="141"/>
      <c r="C16" s="145"/>
      <c r="D16" s="141"/>
      <c r="E16" s="145"/>
      <c r="F16" s="142"/>
      <c r="G16" s="145"/>
      <c r="H16" s="145"/>
      <c r="I16" s="141"/>
      <c r="J16" s="145"/>
      <c r="K16" s="142"/>
      <c r="L16" s="141"/>
    </row>
    <row r="17" spans="1:11" ht="18" thickBot="1" x14ac:dyDescent="0.35">
      <c r="A17" s="122"/>
      <c r="B17" s="122"/>
      <c r="C17" s="467" t="s">
        <v>150</v>
      </c>
      <c r="D17" s="467"/>
      <c r="E17" s="467"/>
      <c r="F17" s="146"/>
      <c r="G17" s="467" t="s">
        <v>149</v>
      </c>
      <c r="H17" s="467"/>
      <c r="I17" s="467"/>
      <c r="J17" s="467"/>
      <c r="K17" s="146"/>
    </row>
    <row r="18" spans="1:11" ht="8.25" customHeight="1" x14ac:dyDescent="0.3">
      <c r="A18" s="122"/>
      <c r="B18" s="122"/>
      <c r="C18" s="147"/>
      <c r="D18" s="147"/>
      <c r="E18" s="147"/>
      <c r="G18" s="121"/>
      <c r="H18" s="147"/>
      <c r="I18" s="147"/>
      <c r="J18" s="147"/>
    </row>
    <row r="19" spans="1:11" x14ac:dyDescent="0.3">
      <c r="A19" s="122" t="s">
        <v>26</v>
      </c>
      <c r="B19" s="120"/>
      <c r="C19" s="315" t="s">
        <v>107</v>
      </c>
      <c r="D19" s="148"/>
      <c r="E19" s="315" t="s">
        <v>142</v>
      </c>
      <c r="G19" s="149"/>
      <c r="H19" s="315" t="s">
        <v>107</v>
      </c>
      <c r="I19" s="148"/>
      <c r="J19" s="315" t="s">
        <v>142</v>
      </c>
    </row>
    <row r="20" spans="1:11" ht="8.25" customHeight="1" x14ac:dyDescent="0.3">
      <c r="A20" s="136"/>
      <c r="B20" s="136"/>
      <c r="C20" s="39"/>
      <c r="D20" s="138"/>
      <c r="E20" s="39"/>
      <c r="G20" s="150"/>
      <c r="H20" s="39"/>
      <c r="I20" s="138"/>
      <c r="J20" s="39"/>
    </row>
    <row r="21" spans="1:11" x14ac:dyDescent="0.3">
      <c r="A21" s="276" t="s">
        <v>22</v>
      </c>
      <c r="C21" s="47">
        <v>8</v>
      </c>
      <c r="D21" s="151"/>
      <c r="E21" s="75">
        <v>5</v>
      </c>
      <c r="G21" s="152"/>
      <c r="H21" s="47">
        <v>37</v>
      </c>
      <c r="I21" s="151"/>
      <c r="J21" s="75">
        <v>22</v>
      </c>
    </row>
    <row r="22" spans="1:11" x14ac:dyDescent="0.3">
      <c r="A22" s="276" t="s">
        <v>28</v>
      </c>
      <c r="C22" s="47">
        <v>0</v>
      </c>
      <c r="D22" s="151"/>
      <c r="E22" s="75">
        <v>6</v>
      </c>
      <c r="G22" s="152"/>
      <c r="H22" s="47">
        <v>8</v>
      </c>
      <c r="I22" s="151"/>
      <c r="J22" s="75">
        <v>14</v>
      </c>
    </row>
    <row r="23" spans="1:11" x14ac:dyDescent="0.3">
      <c r="A23" s="276" t="s">
        <v>76</v>
      </c>
      <c r="C23" s="47">
        <v>13</v>
      </c>
      <c r="D23" s="48"/>
      <c r="E23" s="75">
        <v>2</v>
      </c>
      <c r="G23" s="152"/>
      <c r="H23" s="47">
        <v>30</v>
      </c>
      <c r="I23" s="48"/>
      <c r="J23" s="75">
        <v>9</v>
      </c>
    </row>
    <row r="24" spans="1:11" x14ac:dyDescent="0.3">
      <c r="A24" s="276" t="s">
        <v>21</v>
      </c>
      <c r="C24" s="47">
        <v>9</v>
      </c>
      <c r="D24" s="48"/>
      <c r="E24" s="75">
        <v>7</v>
      </c>
      <c r="G24" s="152"/>
      <c r="H24" s="47">
        <v>34</v>
      </c>
      <c r="I24" s="48"/>
      <c r="J24" s="75">
        <v>33</v>
      </c>
    </row>
    <row r="25" spans="1:11" x14ac:dyDescent="0.3">
      <c r="A25" s="276" t="s">
        <v>83</v>
      </c>
      <c r="C25" s="47">
        <v>2</v>
      </c>
      <c r="D25" s="48"/>
      <c r="E25" s="75">
        <v>0</v>
      </c>
      <c r="H25" s="47">
        <v>4</v>
      </c>
      <c r="I25" s="48"/>
      <c r="J25" s="75">
        <v>2</v>
      </c>
    </row>
  </sheetData>
  <mergeCells count="2">
    <mergeCell ref="G17:J17"/>
    <mergeCell ref="C17:E17"/>
  </mergeCells>
  <phoneticPr fontId="4" type="noConversion"/>
  <pageMargins left="0.75" right="0.5" top="0.5" bottom="0.5" header="0.5" footer="0.25"/>
  <pageSetup scale="78" orientation="landscape" r:id="rId1"/>
  <headerFooter alignWithMargins="0">
    <oddFooter>&amp;CTable 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T90"/>
  <sheetViews>
    <sheetView zoomScale="60" zoomScaleNormal="60" zoomScaleSheetLayoutView="80" workbookViewId="0"/>
  </sheetViews>
  <sheetFormatPr defaultColWidth="8.90625" defaultRowHeight="15" x14ac:dyDescent="0.25"/>
  <cols>
    <col min="1" max="1" width="17.36328125" style="332" customWidth="1"/>
    <col min="2" max="2" width="23.453125" style="332" customWidth="1"/>
    <col min="3" max="3" width="14" style="332" customWidth="1"/>
    <col min="4" max="4" width="2.6328125" style="324" customWidth="1"/>
    <col min="5" max="5" width="14" style="332" customWidth="1"/>
    <col min="6" max="6" width="2.6328125" style="324" customWidth="1"/>
    <col min="7" max="7" width="14" style="332" customWidth="1"/>
    <col min="8" max="8" width="2.6328125" style="324" customWidth="1"/>
    <col min="9" max="9" width="14" style="332" customWidth="1"/>
    <col min="10" max="10" width="2.6328125" style="324" customWidth="1"/>
    <col min="11" max="11" width="14" style="332" customWidth="1"/>
    <col min="12" max="12" width="2.6328125" style="324" customWidth="1"/>
    <col min="13" max="13" width="14" style="332" customWidth="1"/>
    <col min="14" max="14" width="2.6328125" style="324" customWidth="1"/>
    <col min="15" max="15" width="14" style="332" customWidth="1"/>
    <col min="16" max="16" width="2.6328125" style="324" customWidth="1"/>
    <col min="17" max="17" width="14" style="332" customWidth="1"/>
    <col min="18" max="18" width="2.6328125" style="324" customWidth="1"/>
    <col min="19" max="19" width="14" style="332" customWidth="1"/>
    <col min="20" max="20" width="2.6328125" style="324" customWidth="1"/>
    <col min="21" max="239" width="8.90625" style="332"/>
    <col min="240" max="240" width="17.36328125" style="332" customWidth="1"/>
    <col min="241" max="241" width="20.90625" style="332" customWidth="1"/>
    <col min="242" max="242" width="10.81640625" style="332" customWidth="1"/>
    <col min="243" max="243" width="19" style="332" customWidth="1"/>
    <col min="244" max="244" width="3.81640625" style="332" customWidth="1"/>
    <col min="245" max="245" width="19" style="332" customWidth="1"/>
    <col min="246" max="246" width="3.81640625" style="332" customWidth="1"/>
    <col min="247" max="247" width="19" style="332" customWidth="1"/>
    <col min="248" max="248" width="3.81640625" style="332" customWidth="1"/>
    <col min="249" max="249" width="19" style="332" customWidth="1"/>
    <col min="250" max="250" width="8.90625" style="332"/>
    <col min="251" max="251" width="19" style="332" customWidth="1"/>
    <col min="252" max="252" width="3.81640625" style="332" customWidth="1"/>
    <col min="253" max="253" width="19" style="332" customWidth="1"/>
    <col min="254" max="495" width="8.90625" style="332"/>
    <col min="496" max="496" width="17.36328125" style="332" customWidth="1"/>
    <col min="497" max="497" width="20.90625" style="332" customWidth="1"/>
    <col min="498" max="498" width="10.81640625" style="332" customWidth="1"/>
    <col min="499" max="499" width="19" style="332" customWidth="1"/>
    <col min="500" max="500" width="3.81640625" style="332" customWidth="1"/>
    <col min="501" max="501" width="19" style="332" customWidth="1"/>
    <col min="502" max="502" width="3.81640625" style="332" customWidth="1"/>
    <col min="503" max="503" width="19" style="332" customWidth="1"/>
    <col min="504" max="504" width="3.81640625" style="332" customWidth="1"/>
    <col min="505" max="505" width="19" style="332" customWidth="1"/>
    <col min="506" max="506" width="8.90625" style="332"/>
    <col min="507" max="507" width="19" style="332" customWidth="1"/>
    <col min="508" max="508" width="3.81640625" style="332" customWidth="1"/>
    <col min="509" max="509" width="19" style="332" customWidth="1"/>
    <col min="510" max="751" width="8.90625" style="332"/>
    <col min="752" max="752" width="17.36328125" style="332" customWidth="1"/>
    <col min="753" max="753" width="20.90625" style="332" customWidth="1"/>
    <col min="754" max="754" width="10.81640625" style="332" customWidth="1"/>
    <col min="755" max="755" width="19" style="332" customWidth="1"/>
    <col min="756" max="756" width="3.81640625" style="332" customWidth="1"/>
    <col min="757" max="757" width="19" style="332" customWidth="1"/>
    <col min="758" max="758" width="3.81640625" style="332" customWidth="1"/>
    <col min="759" max="759" width="19" style="332" customWidth="1"/>
    <col min="760" max="760" width="3.81640625" style="332" customWidth="1"/>
    <col min="761" max="761" width="19" style="332" customWidth="1"/>
    <col min="762" max="762" width="8.90625" style="332"/>
    <col min="763" max="763" width="19" style="332" customWidth="1"/>
    <col min="764" max="764" width="3.81640625" style="332" customWidth="1"/>
    <col min="765" max="765" width="19" style="332" customWidth="1"/>
    <col min="766" max="1007" width="8.90625" style="332"/>
    <col min="1008" max="1008" width="17.36328125" style="332" customWidth="1"/>
    <col min="1009" max="1009" width="20.90625" style="332" customWidth="1"/>
    <col min="1010" max="1010" width="10.81640625" style="332" customWidth="1"/>
    <col min="1011" max="1011" width="19" style="332" customWidth="1"/>
    <col min="1012" max="1012" width="3.81640625" style="332" customWidth="1"/>
    <col min="1013" max="1013" width="19" style="332" customWidth="1"/>
    <col min="1014" max="1014" width="3.81640625" style="332" customWidth="1"/>
    <col min="1015" max="1015" width="19" style="332" customWidth="1"/>
    <col min="1016" max="1016" width="3.81640625" style="332" customWidth="1"/>
    <col min="1017" max="1017" width="19" style="332" customWidth="1"/>
    <col min="1018" max="1018" width="8.90625" style="332"/>
    <col min="1019" max="1019" width="19" style="332" customWidth="1"/>
    <col min="1020" max="1020" width="3.81640625" style="332" customWidth="1"/>
    <col min="1021" max="1021" width="19" style="332" customWidth="1"/>
    <col min="1022" max="1263" width="8.90625" style="332"/>
    <col min="1264" max="1264" width="17.36328125" style="332" customWidth="1"/>
    <col min="1265" max="1265" width="20.90625" style="332" customWidth="1"/>
    <col min="1266" max="1266" width="10.81640625" style="332" customWidth="1"/>
    <col min="1267" max="1267" width="19" style="332" customWidth="1"/>
    <col min="1268" max="1268" width="3.81640625" style="332" customWidth="1"/>
    <col min="1269" max="1269" width="19" style="332" customWidth="1"/>
    <col min="1270" max="1270" width="3.81640625" style="332" customWidth="1"/>
    <col min="1271" max="1271" width="19" style="332" customWidth="1"/>
    <col min="1272" max="1272" width="3.81640625" style="332" customWidth="1"/>
    <col min="1273" max="1273" width="19" style="332" customWidth="1"/>
    <col min="1274" max="1274" width="8.90625" style="332"/>
    <col min="1275" max="1275" width="19" style="332" customWidth="1"/>
    <col min="1276" max="1276" width="3.81640625" style="332" customWidth="1"/>
    <col min="1277" max="1277" width="19" style="332" customWidth="1"/>
    <col min="1278" max="1519" width="8.90625" style="332"/>
    <col min="1520" max="1520" width="17.36328125" style="332" customWidth="1"/>
    <col min="1521" max="1521" width="20.90625" style="332" customWidth="1"/>
    <col min="1522" max="1522" width="10.81640625" style="332" customWidth="1"/>
    <col min="1523" max="1523" width="19" style="332" customWidth="1"/>
    <col min="1524" max="1524" width="3.81640625" style="332" customWidth="1"/>
    <col min="1525" max="1525" width="19" style="332" customWidth="1"/>
    <col min="1526" max="1526" width="3.81640625" style="332" customWidth="1"/>
    <col min="1527" max="1527" width="19" style="332" customWidth="1"/>
    <col min="1528" max="1528" width="3.81640625" style="332" customWidth="1"/>
    <col min="1529" max="1529" width="19" style="332" customWidth="1"/>
    <col min="1530" max="1530" width="8.90625" style="332"/>
    <col min="1531" max="1531" width="19" style="332" customWidth="1"/>
    <col min="1532" max="1532" width="3.81640625" style="332" customWidth="1"/>
    <col min="1533" max="1533" width="19" style="332" customWidth="1"/>
    <col min="1534" max="1775" width="8.90625" style="332"/>
    <col min="1776" max="1776" width="17.36328125" style="332" customWidth="1"/>
    <col min="1777" max="1777" width="20.90625" style="332" customWidth="1"/>
    <col min="1778" max="1778" width="10.81640625" style="332" customWidth="1"/>
    <col min="1779" max="1779" width="19" style="332" customWidth="1"/>
    <col min="1780" max="1780" width="3.81640625" style="332" customWidth="1"/>
    <col min="1781" max="1781" width="19" style="332" customWidth="1"/>
    <col min="1782" max="1782" width="3.81640625" style="332" customWidth="1"/>
    <col min="1783" max="1783" width="19" style="332" customWidth="1"/>
    <col min="1784" max="1784" width="3.81640625" style="332" customWidth="1"/>
    <col min="1785" max="1785" width="19" style="332" customWidth="1"/>
    <col min="1786" max="1786" width="8.90625" style="332"/>
    <col min="1787" max="1787" width="19" style="332" customWidth="1"/>
    <col min="1788" max="1788" width="3.81640625" style="332" customWidth="1"/>
    <col min="1789" max="1789" width="19" style="332" customWidth="1"/>
    <col min="1790" max="2031" width="8.90625" style="332"/>
    <col min="2032" max="2032" width="17.36328125" style="332" customWidth="1"/>
    <col min="2033" max="2033" width="20.90625" style="332" customWidth="1"/>
    <col min="2034" max="2034" width="10.81640625" style="332" customWidth="1"/>
    <col min="2035" max="2035" width="19" style="332" customWidth="1"/>
    <col min="2036" max="2036" width="3.81640625" style="332" customWidth="1"/>
    <col min="2037" max="2037" width="19" style="332" customWidth="1"/>
    <col min="2038" max="2038" width="3.81640625" style="332" customWidth="1"/>
    <col min="2039" max="2039" width="19" style="332" customWidth="1"/>
    <col min="2040" max="2040" width="3.81640625" style="332" customWidth="1"/>
    <col min="2041" max="2041" width="19" style="332" customWidth="1"/>
    <col min="2042" max="2042" width="8.90625" style="332"/>
    <col min="2043" max="2043" width="19" style="332" customWidth="1"/>
    <col min="2044" max="2044" width="3.81640625" style="332" customWidth="1"/>
    <col min="2045" max="2045" width="19" style="332" customWidth="1"/>
    <col min="2046" max="2287" width="8.90625" style="332"/>
    <col min="2288" max="2288" width="17.36328125" style="332" customWidth="1"/>
    <col min="2289" max="2289" width="20.90625" style="332" customWidth="1"/>
    <col min="2290" max="2290" width="10.81640625" style="332" customWidth="1"/>
    <col min="2291" max="2291" width="19" style="332" customWidth="1"/>
    <col min="2292" max="2292" width="3.81640625" style="332" customWidth="1"/>
    <col min="2293" max="2293" width="19" style="332" customWidth="1"/>
    <col min="2294" max="2294" width="3.81640625" style="332" customWidth="1"/>
    <col min="2295" max="2295" width="19" style="332" customWidth="1"/>
    <col min="2296" max="2296" width="3.81640625" style="332" customWidth="1"/>
    <col min="2297" max="2297" width="19" style="332" customWidth="1"/>
    <col min="2298" max="2298" width="8.90625" style="332"/>
    <col min="2299" max="2299" width="19" style="332" customWidth="1"/>
    <col min="2300" max="2300" width="3.81640625" style="332" customWidth="1"/>
    <col min="2301" max="2301" width="19" style="332" customWidth="1"/>
    <col min="2302" max="2543" width="8.90625" style="332"/>
    <col min="2544" max="2544" width="17.36328125" style="332" customWidth="1"/>
    <col min="2545" max="2545" width="20.90625" style="332" customWidth="1"/>
    <col min="2546" max="2546" width="10.81640625" style="332" customWidth="1"/>
    <col min="2547" max="2547" width="19" style="332" customWidth="1"/>
    <col min="2548" max="2548" width="3.81640625" style="332" customWidth="1"/>
    <col min="2549" max="2549" width="19" style="332" customWidth="1"/>
    <col min="2550" max="2550" width="3.81640625" style="332" customWidth="1"/>
    <col min="2551" max="2551" width="19" style="332" customWidth="1"/>
    <col min="2552" max="2552" width="3.81640625" style="332" customWidth="1"/>
    <col min="2553" max="2553" width="19" style="332" customWidth="1"/>
    <col min="2554" max="2554" width="8.90625" style="332"/>
    <col min="2555" max="2555" width="19" style="332" customWidth="1"/>
    <col min="2556" max="2556" width="3.81640625" style="332" customWidth="1"/>
    <col min="2557" max="2557" width="19" style="332" customWidth="1"/>
    <col min="2558" max="2799" width="8.90625" style="332"/>
    <col min="2800" max="2800" width="17.36328125" style="332" customWidth="1"/>
    <col min="2801" max="2801" width="20.90625" style="332" customWidth="1"/>
    <col min="2802" max="2802" width="10.81640625" style="332" customWidth="1"/>
    <col min="2803" max="2803" width="19" style="332" customWidth="1"/>
    <col min="2804" max="2804" width="3.81640625" style="332" customWidth="1"/>
    <col min="2805" max="2805" width="19" style="332" customWidth="1"/>
    <col min="2806" max="2806" width="3.81640625" style="332" customWidth="1"/>
    <col min="2807" max="2807" width="19" style="332" customWidth="1"/>
    <col min="2808" max="2808" width="3.81640625" style="332" customWidth="1"/>
    <col min="2809" max="2809" width="19" style="332" customWidth="1"/>
    <col min="2810" max="2810" width="8.90625" style="332"/>
    <col min="2811" max="2811" width="19" style="332" customWidth="1"/>
    <col min="2812" max="2812" width="3.81640625" style="332" customWidth="1"/>
    <col min="2813" max="2813" width="19" style="332" customWidth="1"/>
    <col min="2814" max="3055" width="8.90625" style="332"/>
    <col min="3056" max="3056" width="17.36328125" style="332" customWidth="1"/>
    <col min="3057" max="3057" width="20.90625" style="332" customWidth="1"/>
    <col min="3058" max="3058" width="10.81640625" style="332" customWidth="1"/>
    <col min="3059" max="3059" width="19" style="332" customWidth="1"/>
    <col min="3060" max="3060" width="3.81640625" style="332" customWidth="1"/>
    <col min="3061" max="3061" width="19" style="332" customWidth="1"/>
    <col min="3062" max="3062" width="3.81640625" style="332" customWidth="1"/>
    <col min="3063" max="3063" width="19" style="332" customWidth="1"/>
    <col min="3064" max="3064" width="3.81640625" style="332" customWidth="1"/>
    <col min="3065" max="3065" width="19" style="332" customWidth="1"/>
    <col min="3066" max="3066" width="8.90625" style="332"/>
    <col min="3067" max="3067" width="19" style="332" customWidth="1"/>
    <col min="3068" max="3068" width="3.81640625" style="332" customWidth="1"/>
    <col min="3069" max="3069" width="19" style="332" customWidth="1"/>
    <col min="3070" max="3311" width="8.90625" style="332"/>
    <col min="3312" max="3312" width="17.36328125" style="332" customWidth="1"/>
    <col min="3313" max="3313" width="20.90625" style="332" customWidth="1"/>
    <col min="3314" max="3314" width="10.81640625" style="332" customWidth="1"/>
    <col min="3315" max="3315" width="19" style="332" customWidth="1"/>
    <col min="3316" max="3316" width="3.81640625" style="332" customWidth="1"/>
    <col min="3317" max="3317" width="19" style="332" customWidth="1"/>
    <col min="3318" max="3318" width="3.81640625" style="332" customWidth="1"/>
    <col min="3319" max="3319" width="19" style="332" customWidth="1"/>
    <col min="3320" max="3320" width="3.81640625" style="332" customWidth="1"/>
    <col min="3321" max="3321" width="19" style="332" customWidth="1"/>
    <col min="3322" max="3322" width="8.90625" style="332"/>
    <col min="3323" max="3323" width="19" style="332" customWidth="1"/>
    <col min="3324" max="3324" width="3.81640625" style="332" customWidth="1"/>
    <col min="3325" max="3325" width="19" style="332" customWidth="1"/>
    <col min="3326" max="3567" width="8.90625" style="332"/>
    <col min="3568" max="3568" width="17.36328125" style="332" customWidth="1"/>
    <col min="3569" max="3569" width="20.90625" style="332" customWidth="1"/>
    <col min="3570" max="3570" width="10.81640625" style="332" customWidth="1"/>
    <col min="3571" max="3571" width="19" style="332" customWidth="1"/>
    <col min="3572" max="3572" width="3.81640625" style="332" customWidth="1"/>
    <col min="3573" max="3573" width="19" style="332" customWidth="1"/>
    <col min="3574" max="3574" width="3.81640625" style="332" customWidth="1"/>
    <col min="3575" max="3575" width="19" style="332" customWidth="1"/>
    <col min="3576" max="3576" width="3.81640625" style="332" customWidth="1"/>
    <col min="3577" max="3577" width="19" style="332" customWidth="1"/>
    <col min="3578" max="3578" width="8.90625" style="332"/>
    <col min="3579" max="3579" width="19" style="332" customWidth="1"/>
    <col min="3580" max="3580" width="3.81640625" style="332" customWidth="1"/>
    <col min="3581" max="3581" width="19" style="332" customWidth="1"/>
    <col min="3582" max="3823" width="8.90625" style="332"/>
    <col min="3824" max="3824" width="17.36328125" style="332" customWidth="1"/>
    <col min="3825" max="3825" width="20.90625" style="332" customWidth="1"/>
    <col min="3826" max="3826" width="10.81640625" style="332" customWidth="1"/>
    <col min="3827" max="3827" width="19" style="332" customWidth="1"/>
    <col min="3828" max="3828" width="3.81640625" style="332" customWidth="1"/>
    <col min="3829" max="3829" width="19" style="332" customWidth="1"/>
    <col min="3830" max="3830" width="3.81640625" style="332" customWidth="1"/>
    <col min="3831" max="3831" width="19" style="332" customWidth="1"/>
    <col min="3832" max="3832" width="3.81640625" style="332" customWidth="1"/>
    <col min="3833" max="3833" width="19" style="332" customWidth="1"/>
    <col min="3834" max="3834" width="8.90625" style="332"/>
    <col min="3835" max="3835" width="19" style="332" customWidth="1"/>
    <col min="3836" max="3836" width="3.81640625" style="332" customWidth="1"/>
    <col min="3837" max="3837" width="19" style="332" customWidth="1"/>
    <col min="3838" max="4079" width="8.90625" style="332"/>
    <col min="4080" max="4080" width="17.36328125" style="332" customWidth="1"/>
    <col min="4081" max="4081" width="20.90625" style="332" customWidth="1"/>
    <col min="4082" max="4082" width="10.81640625" style="332" customWidth="1"/>
    <col min="4083" max="4083" width="19" style="332" customWidth="1"/>
    <col min="4084" max="4084" width="3.81640625" style="332" customWidth="1"/>
    <col min="4085" max="4085" width="19" style="332" customWidth="1"/>
    <col min="4086" max="4086" width="3.81640625" style="332" customWidth="1"/>
    <col min="4087" max="4087" width="19" style="332" customWidth="1"/>
    <col min="4088" max="4088" width="3.81640625" style="332" customWidth="1"/>
    <col min="4089" max="4089" width="19" style="332" customWidth="1"/>
    <col min="4090" max="4090" width="8.90625" style="332"/>
    <col min="4091" max="4091" width="19" style="332" customWidth="1"/>
    <col min="4092" max="4092" width="3.81640625" style="332" customWidth="1"/>
    <col min="4093" max="4093" width="19" style="332" customWidth="1"/>
    <col min="4094" max="4335" width="8.90625" style="332"/>
    <col min="4336" max="4336" width="17.36328125" style="332" customWidth="1"/>
    <col min="4337" max="4337" width="20.90625" style="332" customWidth="1"/>
    <col min="4338" max="4338" width="10.81640625" style="332" customWidth="1"/>
    <col min="4339" max="4339" width="19" style="332" customWidth="1"/>
    <col min="4340" max="4340" width="3.81640625" style="332" customWidth="1"/>
    <col min="4341" max="4341" width="19" style="332" customWidth="1"/>
    <col min="4342" max="4342" width="3.81640625" style="332" customWidth="1"/>
    <col min="4343" max="4343" width="19" style="332" customWidth="1"/>
    <col min="4344" max="4344" width="3.81640625" style="332" customWidth="1"/>
    <col min="4345" max="4345" width="19" style="332" customWidth="1"/>
    <col min="4346" max="4346" width="8.90625" style="332"/>
    <col min="4347" max="4347" width="19" style="332" customWidth="1"/>
    <col min="4348" max="4348" width="3.81640625" style="332" customWidth="1"/>
    <col min="4349" max="4349" width="19" style="332" customWidth="1"/>
    <col min="4350" max="4591" width="8.90625" style="332"/>
    <col min="4592" max="4592" width="17.36328125" style="332" customWidth="1"/>
    <col min="4593" max="4593" width="20.90625" style="332" customWidth="1"/>
    <col min="4594" max="4594" width="10.81640625" style="332" customWidth="1"/>
    <col min="4595" max="4595" width="19" style="332" customWidth="1"/>
    <col min="4596" max="4596" width="3.81640625" style="332" customWidth="1"/>
    <col min="4597" max="4597" width="19" style="332" customWidth="1"/>
    <col min="4598" max="4598" width="3.81640625" style="332" customWidth="1"/>
    <col min="4599" max="4599" width="19" style="332" customWidth="1"/>
    <col min="4600" max="4600" width="3.81640625" style="332" customWidth="1"/>
    <col min="4601" max="4601" width="19" style="332" customWidth="1"/>
    <col min="4602" max="4602" width="8.90625" style="332"/>
    <col min="4603" max="4603" width="19" style="332" customWidth="1"/>
    <col min="4604" max="4604" width="3.81640625" style="332" customWidth="1"/>
    <col min="4605" max="4605" width="19" style="332" customWidth="1"/>
    <col min="4606" max="4847" width="8.90625" style="332"/>
    <col min="4848" max="4848" width="17.36328125" style="332" customWidth="1"/>
    <col min="4849" max="4849" width="20.90625" style="332" customWidth="1"/>
    <col min="4850" max="4850" width="10.81640625" style="332" customWidth="1"/>
    <col min="4851" max="4851" width="19" style="332" customWidth="1"/>
    <col min="4852" max="4852" width="3.81640625" style="332" customWidth="1"/>
    <col min="4853" max="4853" width="19" style="332" customWidth="1"/>
    <col min="4854" max="4854" width="3.81640625" style="332" customWidth="1"/>
    <col min="4855" max="4855" width="19" style="332" customWidth="1"/>
    <col min="4856" max="4856" width="3.81640625" style="332" customWidth="1"/>
    <col min="4857" max="4857" width="19" style="332" customWidth="1"/>
    <col min="4858" max="4858" width="8.90625" style="332"/>
    <col min="4859" max="4859" width="19" style="332" customWidth="1"/>
    <col min="4860" max="4860" width="3.81640625" style="332" customWidth="1"/>
    <col min="4861" max="4861" width="19" style="332" customWidth="1"/>
    <col min="4862" max="5103" width="8.90625" style="332"/>
    <col min="5104" max="5104" width="17.36328125" style="332" customWidth="1"/>
    <col min="5105" max="5105" width="20.90625" style="332" customWidth="1"/>
    <col min="5106" max="5106" width="10.81640625" style="332" customWidth="1"/>
    <col min="5107" max="5107" width="19" style="332" customWidth="1"/>
    <col min="5108" max="5108" width="3.81640625" style="332" customWidth="1"/>
    <col min="5109" max="5109" width="19" style="332" customWidth="1"/>
    <col min="5110" max="5110" width="3.81640625" style="332" customWidth="1"/>
    <col min="5111" max="5111" width="19" style="332" customWidth="1"/>
    <col min="5112" max="5112" width="3.81640625" style="332" customWidth="1"/>
    <col min="5113" max="5113" width="19" style="332" customWidth="1"/>
    <col min="5114" max="5114" width="8.90625" style="332"/>
    <col min="5115" max="5115" width="19" style="332" customWidth="1"/>
    <col min="5116" max="5116" width="3.81640625" style="332" customWidth="1"/>
    <col min="5117" max="5117" width="19" style="332" customWidth="1"/>
    <col min="5118" max="5359" width="8.90625" style="332"/>
    <col min="5360" max="5360" width="17.36328125" style="332" customWidth="1"/>
    <col min="5361" max="5361" width="20.90625" style="332" customWidth="1"/>
    <col min="5362" max="5362" width="10.81640625" style="332" customWidth="1"/>
    <col min="5363" max="5363" width="19" style="332" customWidth="1"/>
    <col min="5364" max="5364" width="3.81640625" style="332" customWidth="1"/>
    <col min="5365" max="5365" width="19" style="332" customWidth="1"/>
    <col min="5366" max="5366" width="3.81640625" style="332" customWidth="1"/>
    <col min="5367" max="5367" width="19" style="332" customWidth="1"/>
    <col min="5368" max="5368" width="3.81640625" style="332" customWidth="1"/>
    <col min="5369" max="5369" width="19" style="332" customWidth="1"/>
    <col min="5370" max="5370" width="8.90625" style="332"/>
    <col min="5371" max="5371" width="19" style="332" customWidth="1"/>
    <col min="5372" max="5372" width="3.81640625" style="332" customWidth="1"/>
    <col min="5373" max="5373" width="19" style="332" customWidth="1"/>
    <col min="5374" max="5615" width="8.90625" style="332"/>
    <col min="5616" max="5616" width="17.36328125" style="332" customWidth="1"/>
    <col min="5617" max="5617" width="20.90625" style="332" customWidth="1"/>
    <col min="5618" max="5618" width="10.81640625" style="332" customWidth="1"/>
    <col min="5619" max="5619" width="19" style="332" customWidth="1"/>
    <col min="5620" max="5620" width="3.81640625" style="332" customWidth="1"/>
    <col min="5621" max="5621" width="19" style="332" customWidth="1"/>
    <col min="5622" max="5622" width="3.81640625" style="332" customWidth="1"/>
    <col min="5623" max="5623" width="19" style="332" customWidth="1"/>
    <col min="5624" max="5624" width="3.81640625" style="332" customWidth="1"/>
    <col min="5625" max="5625" width="19" style="332" customWidth="1"/>
    <col min="5626" max="5626" width="8.90625" style="332"/>
    <col min="5627" max="5627" width="19" style="332" customWidth="1"/>
    <col min="5628" max="5628" width="3.81640625" style="332" customWidth="1"/>
    <col min="5629" max="5629" width="19" style="332" customWidth="1"/>
    <col min="5630" max="5871" width="8.90625" style="332"/>
    <col min="5872" max="5872" width="17.36328125" style="332" customWidth="1"/>
    <col min="5873" max="5873" width="20.90625" style="332" customWidth="1"/>
    <col min="5874" max="5874" width="10.81640625" style="332" customWidth="1"/>
    <col min="5875" max="5875" width="19" style="332" customWidth="1"/>
    <col min="5876" max="5876" width="3.81640625" style="332" customWidth="1"/>
    <col min="5877" max="5877" width="19" style="332" customWidth="1"/>
    <col min="5878" max="5878" width="3.81640625" style="332" customWidth="1"/>
    <col min="5879" max="5879" width="19" style="332" customWidth="1"/>
    <col min="5880" max="5880" width="3.81640625" style="332" customWidth="1"/>
    <col min="5881" max="5881" width="19" style="332" customWidth="1"/>
    <col min="5882" max="5882" width="8.90625" style="332"/>
    <col min="5883" max="5883" width="19" style="332" customWidth="1"/>
    <col min="5884" max="5884" width="3.81640625" style="332" customWidth="1"/>
    <col min="5885" max="5885" width="19" style="332" customWidth="1"/>
    <col min="5886" max="6127" width="8.90625" style="332"/>
    <col min="6128" max="6128" width="17.36328125" style="332" customWidth="1"/>
    <col min="6129" max="6129" width="20.90625" style="332" customWidth="1"/>
    <col min="6130" max="6130" width="10.81640625" style="332" customWidth="1"/>
    <col min="6131" max="6131" width="19" style="332" customWidth="1"/>
    <col min="6132" max="6132" width="3.81640625" style="332" customWidth="1"/>
    <col min="6133" max="6133" width="19" style="332" customWidth="1"/>
    <col min="6134" max="6134" width="3.81640625" style="332" customWidth="1"/>
    <col min="6135" max="6135" width="19" style="332" customWidth="1"/>
    <col min="6136" max="6136" width="3.81640625" style="332" customWidth="1"/>
    <col min="6137" max="6137" width="19" style="332" customWidth="1"/>
    <col min="6138" max="6138" width="8.90625" style="332"/>
    <col min="6139" max="6139" width="19" style="332" customWidth="1"/>
    <col min="6140" max="6140" width="3.81640625" style="332" customWidth="1"/>
    <col min="6141" max="6141" width="19" style="332" customWidth="1"/>
    <col min="6142" max="6383" width="8.90625" style="332"/>
    <col min="6384" max="6384" width="17.36328125" style="332" customWidth="1"/>
    <col min="6385" max="6385" width="20.90625" style="332" customWidth="1"/>
    <col min="6386" max="6386" width="10.81640625" style="332" customWidth="1"/>
    <col min="6387" max="6387" width="19" style="332" customWidth="1"/>
    <col min="6388" max="6388" width="3.81640625" style="332" customWidth="1"/>
    <col min="6389" max="6389" width="19" style="332" customWidth="1"/>
    <col min="6390" max="6390" width="3.81640625" style="332" customWidth="1"/>
    <col min="6391" max="6391" width="19" style="332" customWidth="1"/>
    <col min="6392" max="6392" width="3.81640625" style="332" customWidth="1"/>
    <col min="6393" max="6393" width="19" style="332" customWidth="1"/>
    <col min="6394" max="6394" width="8.90625" style="332"/>
    <col min="6395" max="6395" width="19" style="332" customWidth="1"/>
    <col min="6396" max="6396" width="3.81640625" style="332" customWidth="1"/>
    <col min="6397" max="6397" width="19" style="332" customWidth="1"/>
    <col min="6398" max="6639" width="8.90625" style="332"/>
    <col min="6640" max="6640" width="17.36328125" style="332" customWidth="1"/>
    <col min="6641" max="6641" width="20.90625" style="332" customWidth="1"/>
    <col min="6642" max="6642" width="10.81640625" style="332" customWidth="1"/>
    <col min="6643" max="6643" width="19" style="332" customWidth="1"/>
    <col min="6644" max="6644" width="3.81640625" style="332" customWidth="1"/>
    <col min="6645" max="6645" width="19" style="332" customWidth="1"/>
    <col min="6646" max="6646" width="3.81640625" style="332" customWidth="1"/>
    <col min="6647" max="6647" width="19" style="332" customWidth="1"/>
    <col min="6648" max="6648" width="3.81640625" style="332" customWidth="1"/>
    <col min="6649" max="6649" width="19" style="332" customWidth="1"/>
    <col min="6650" max="6650" width="8.90625" style="332"/>
    <col min="6651" max="6651" width="19" style="332" customWidth="1"/>
    <col min="6652" max="6652" width="3.81640625" style="332" customWidth="1"/>
    <col min="6653" max="6653" width="19" style="332" customWidth="1"/>
    <col min="6654" max="6895" width="8.90625" style="332"/>
    <col min="6896" max="6896" width="17.36328125" style="332" customWidth="1"/>
    <col min="6897" max="6897" width="20.90625" style="332" customWidth="1"/>
    <col min="6898" max="6898" width="10.81640625" style="332" customWidth="1"/>
    <col min="6899" max="6899" width="19" style="332" customWidth="1"/>
    <col min="6900" max="6900" width="3.81640625" style="332" customWidth="1"/>
    <col min="6901" max="6901" width="19" style="332" customWidth="1"/>
    <col min="6902" max="6902" width="3.81640625" style="332" customWidth="1"/>
    <col min="6903" max="6903" width="19" style="332" customWidth="1"/>
    <col min="6904" max="6904" width="3.81640625" style="332" customWidth="1"/>
    <col min="6905" max="6905" width="19" style="332" customWidth="1"/>
    <col min="6906" max="6906" width="8.90625" style="332"/>
    <col min="6907" max="6907" width="19" style="332" customWidth="1"/>
    <col min="6908" max="6908" width="3.81640625" style="332" customWidth="1"/>
    <col min="6909" max="6909" width="19" style="332" customWidth="1"/>
    <col min="6910" max="7151" width="8.90625" style="332"/>
    <col min="7152" max="7152" width="17.36328125" style="332" customWidth="1"/>
    <col min="7153" max="7153" width="20.90625" style="332" customWidth="1"/>
    <col min="7154" max="7154" width="10.81640625" style="332" customWidth="1"/>
    <col min="7155" max="7155" width="19" style="332" customWidth="1"/>
    <col min="7156" max="7156" width="3.81640625" style="332" customWidth="1"/>
    <col min="7157" max="7157" width="19" style="332" customWidth="1"/>
    <col min="7158" max="7158" width="3.81640625" style="332" customWidth="1"/>
    <col min="7159" max="7159" width="19" style="332" customWidth="1"/>
    <col min="7160" max="7160" width="3.81640625" style="332" customWidth="1"/>
    <col min="7161" max="7161" width="19" style="332" customWidth="1"/>
    <col min="7162" max="7162" width="8.90625" style="332"/>
    <col min="7163" max="7163" width="19" style="332" customWidth="1"/>
    <col min="7164" max="7164" width="3.81640625" style="332" customWidth="1"/>
    <col min="7165" max="7165" width="19" style="332" customWidth="1"/>
    <col min="7166" max="7407" width="8.90625" style="332"/>
    <col min="7408" max="7408" width="17.36328125" style="332" customWidth="1"/>
    <col min="7409" max="7409" width="20.90625" style="332" customWidth="1"/>
    <col min="7410" max="7410" width="10.81640625" style="332" customWidth="1"/>
    <col min="7411" max="7411" width="19" style="332" customWidth="1"/>
    <col min="7412" max="7412" width="3.81640625" style="332" customWidth="1"/>
    <col min="7413" max="7413" width="19" style="332" customWidth="1"/>
    <col min="7414" max="7414" width="3.81640625" style="332" customWidth="1"/>
    <col min="7415" max="7415" width="19" style="332" customWidth="1"/>
    <col min="7416" max="7416" width="3.81640625" style="332" customWidth="1"/>
    <col min="7417" max="7417" width="19" style="332" customWidth="1"/>
    <col min="7418" max="7418" width="8.90625" style="332"/>
    <col min="7419" max="7419" width="19" style="332" customWidth="1"/>
    <col min="7420" max="7420" width="3.81640625" style="332" customWidth="1"/>
    <col min="7421" max="7421" width="19" style="332" customWidth="1"/>
    <col min="7422" max="7663" width="8.90625" style="332"/>
    <col min="7664" max="7664" width="17.36328125" style="332" customWidth="1"/>
    <col min="7665" max="7665" width="20.90625" style="332" customWidth="1"/>
    <col min="7666" max="7666" width="10.81640625" style="332" customWidth="1"/>
    <col min="7667" max="7667" width="19" style="332" customWidth="1"/>
    <col min="7668" max="7668" width="3.81640625" style="332" customWidth="1"/>
    <col min="7669" max="7669" width="19" style="332" customWidth="1"/>
    <col min="7670" max="7670" width="3.81640625" style="332" customWidth="1"/>
    <col min="7671" max="7671" width="19" style="332" customWidth="1"/>
    <col min="7672" max="7672" width="3.81640625" style="332" customWidth="1"/>
    <col min="7673" max="7673" width="19" style="332" customWidth="1"/>
    <col min="7674" max="7674" width="8.90625" style="332"/>
    <col min="7675" max="7675" width="19" style="332" customWidth="1"/>
    <col min="7676" max="7676" width="3.81640625" style="332" customWidth="1"/>
    <col min="7677" max="7677" width="19" style="332" customWidth="1"/>
    <col min="7678" max="7919" width="8.90625" style="332"/>
    <col min="7920" max="7920" width="17.36328125" style="332" customWidth="1"/>
    <col min="7921" max="7921" width="20.90625" style="332" customWidth="1"/>
    <col min="7922" max="7922" width="10.81640625" style="332" customWidth="1"/>
    <col min="7923" max="7923" width="19" style="332" customWidth="1"/>
    <col min="7924" max="7924" width="3.81640625" style="332" customWidth="1"/>
    <col min="7925" max="7925" width="19" style="332" customWidth="1"/>
    <col min="7926" max="7926" width="3.81640625" style="332" customWidth="1"/>
    <col min="7927" max="7927" width="19" style="332" customWidth="1"/>
    <col min="7928" max="7928" width="3.81640625" style="332" customWidth="1"/>
    <col min="7929" max="7929" width="19" style="332" customWidth="1"/>
    <col min="7930" max="7930" width="8.90625" style="332"/>
    <col min="7931" max="7931" width="19" style="332" customWidth="1"/>
    <col min="7932" max="7932" width="3.81640625" style="332" customWidth="1"/>
    <col min="7933" max="7933" width="19" style="332" customWidth="1"/>
    <col min="7934" max="8175" width="8.90625" style="332"/>
    <col min="8176" max="8176" width="17.36328125" style="332" customWidth="1"/>
    <col min="8177" max="8177" width="20.90625" style="332" customWidth="1"/>
    <col min="8178" max="8178" width="10.81640625" style="332" customWidth="1"/>
    <col min="8179" max="8179" width="19" style="332" customWidth="1"/>
    <col min="8180" max="8180" width="3.81640625" style="332" customWidth="1"/>
    <col min="8181" max="8181" width="19" style="332" customWidth="1"/>
    <col min="8182" max="8182" width="3.81640625" style="332" customWidth="1"/>
    <col min="8183" max="8183" width="19" style="332" customWidth="1"/>
    <col min="8184" max="8184" width="3.81640625" style="332" customWidth="1"/>
    <col min="8185" max="8185" width="19" style="332" customWidth="1"/>
    <col min="8186" max="8186" width="8.90625" style="332"/>
    <col min="8187" max="8187" width="19" style="332" customWidth="1"/>
    <col min="8188" max="8188" width="3.81640625" style="332" customWidth="1"/>
    <col min="8189" max="8189" width="19" style="332" customWidth="1"/>
    <col min="8190" max="8431" width="8.90625" style="332"/>
    <col min="8432" max="8432" width="17.36328125" style="332" customWidth="1"/>
    <col min="8433" max="8433" width="20.90625" style="332" customWidth="1"/>
    <col min="8434" max="8434" width="10.81640625" style="332" customWidth="1"/>
    <col min="8435" max="8435" width="19" style="332" customWidth="1"/>
    <col min="8436" max="8436" width="3.81640625" style="332" customWidth="1"/>
    <col min="8437" max="8437" width="19" style="332" customWidth="1"/>
    <col min="8438" max="8438" width="3.81640625" style="332" customWidth="1"/>
    <col min="8439" max="8439" width="19" style="332" customWidth="1"/>
    <col min="8440" max="8440" width="3.81640625" style="332" customWidth="1"/>
    <col min="8441" max="8441" width="19" style="332" customWidth="1"/>
    <col min="8442" max="8442" width="8.90625" style="332"/>
    <col min="8443" max="8443" width="19" style="332" customWidth="1"/>
    <col min="8444" max="8444" width="3.81640625" style="332" customWidth="1"/>
    <col min="8445" max="8445" width="19" style="332" customWidth="1"/>
    <col min="8446" max="8687" width="8.90625" style="332"/>
    <col min="8688" max="8688" width="17.36328125" style="332" customWidth="1"/>
    <col min="8689" max="8689" width="20.90625" style="332" customWidth="1"/>
    <col min="8690" max="8690" width="10.81640625" style="332" customWidth="1"/>
    <col min="8691" max="8691" width="19" style="332" customWidth="1"/>
    <col min="8692" max="8692" width="3.81640625" style="332" customWidth="1"/>
    <col min="8693" max="8693" width="19" style="332" customWidth="1"/>
    <col min="8694" max="8694" width="3.81640625" style="332" customWidth="1"/>
    <col min="8695" max="8695" width="19" style="332" customWidth="1"/>
    <col min="8696" max="8696" width="3.81640625" style="332" customWidth="1"/>
    <col min="8697" max="8697" width="19" style="332" customWidth="1"/>
    <col min="8698" max="8698" width="8.90625" style="332"/>
    <col min="8699" max="8699" width="19" style="332" customWidth="1"/>
    <col min="8700" max="8700" width="3.81640625" style="332" customWidth="1"/>
    <col min="8701" max="8701" width="19" style="332" customWidth="1"/>
    <col min="8702" max="8943" width="8.90625" style="332"/>
    <col min="8944" max="8944" width="17.36328125" style="332" customWidth="1"/>
    <col min="8945" max="8945" width="20.90625" style="332" customWidth="1"/>
    <col min="8946" max="8946" width="10.81640625" style="332" customWidth="1"/>
    <col min="8947" max="8947" width="19" style="332" customWidth="1"/>
    <col min="8948" max="8948" width="3.81640625" style="332" customWidth="1"/>
    <col min="8949" max="8949" width="19" style="332" customWidth="1"/>
    <col min="8950" max="8950" width="3.81640625" style="332" customWidth="1"/>
    <col min="8951" max="8951" width="19" style="332" customWidth="1"/>
    <col min="8952" max="8952" width="3.81640625" style="332" customWidth="1"/>
    <col min="8953" max="8953" width="19" style="332" customWidth="1"/>
    <col min="8954" max="8954" width="8.90625" style="332"/>
    <col min="8955" max="8955" width="19" style="332" customWidth="1"/>
    <col min="8956" max="8956" width="3.81640625" style="332" customWidth="1"/>
    <col min="8957" max="8957" width="19" style="332" customWidth="1"/>
    <col min="8958" max="9199" width="8.90625" style="332"/>
    <col min="9200" max="9200" width="17.36328125" style="332" customWidth="1"/>
    <col min="9201" max="9201" width="20.90625" style="332" customWidth="1"/>
    <col min="9202" max="9202" width="10.81640625" style="332" customWidth="1"/>
    <col min="9203" max="9203" width="19" style="332" customWidth="1"/>
    <col min="9204" max="9204" width="3.81640625" style="332" customWidth="1"/>
    <col min="9205" max="9205" width="19" style="332" customWidth="1"/>
    <col min="9206" max="9206" width="3.81640625" style="332" customWidth="1"/>
    <col min="9207" max="9207" width="19" style="332" customWidth="1"/>
    <col min="9208" max="9208" width="3.81640625" style="332" customWidth="1"/>
    <col min="9209" max="9209" width="19" style="332" customWidth="1"/>
    <col min="9210" max="9210" width="8.90625" style="332"/>
    <col min="9211" max="9211" width="19" style="332" customWidth="1"/>
    <col min="9212" max="9212" width="3.81640625" style="332" customWidth="1"/>
    <col min="9213" max="9213" width="19" style="332" customWidth="1"/>
    <col min="9214" max="9455" width="8.90625" style="332"/>
    <col min="9456" max="9456" width="17.36328125" style="332" customWidth="1"/>
    <col min="9457" max="9457" width="20.90625" style="332" customWidth="1"/>
    <col min="9458" max="9458" width="10.81640625" style="332" customWidth="1"/>
    <col min="9459" max="9459" width="19" style="332" customWidth="1"/>
    <col min="9460" max="9460" width="3.81640625" style="332" customWidth="1"/>
    <col min="9461" max="9461" width="19" style="332" customWidth="1"/>
    <col min="9462" max="9462" width="3.81640625" style="332" customWidth="1"/>
    <col min="9463" max="9463" width="19" style="332" customWidth="1"/>
    <col min="9464" max="9464" width="3.81640625" style="332" customWidth="1"/>
    <col min="9465" max="9465" width="19" style="332" customWidth="1"/>
    <col min="9466" max="9466" width="8.90625" style="332"/>
    <col min="9467" max="9467" width="19" style="332" customWidth="1"/>
    <col min="9468" max="9468" width="3.81640625" style="332" customWidth="1"/>
    <col min="9469" max="9469" width="19" style="332" customWidth="1"/>
    <col min="9470" max="9711" width="8.90625" style="332"/>
    <col min="9712" max="9712" width="17.36328125" style="332" customWidth="1"/>
    <col min="9713" max="9713" width="20.90625" style="332" customWidth="1"/>
    <col min="9714" max="9714" width="10.81640625" style="332" customWidth="1"/>
    <col min="9715" max="9715" width="19" style="332" customWidth="1"/>
    <col min="9716" max="9716" width="3.81640625" style="332" customWidth="1"/>
    <col min="9717" max="9717" width="19" style="332" customWidth="1"/>
    <col min="9718" max="9718" width="3.81640625" style="332" customWidth="1"/>
    <col min="9719" max="9719" width="19" style="332" customWidth="1"/>
    <col min="9720" max="9720" width="3.81640625" style="332" customWidth="1"/>
    <col min="9721" max="9721" width="19" style="332" customWidth="1"/>
    <col min="9722" max="9722" width="8.90625" style="332"/>
    <col min="9723" max="9723" width="19" style="332" customWidth="1"/>
    <col min="9724" max="9724" width="3.81640625" style="332" customWidth="1"/>
    <col min="9725" max="9725" width="19" style="332" customWidth="1"/>
    <col min="9726" max="9967" width="8.90625" style="332"/>
    <col min="9968" max="9968" width="17.36328125" style="332" customWidth="1"/>
    <col min="9969" max="9969" width="20.90625" style="332" customWidth="1"/>
    <col min="9970" max="9970" width="10.81640625" style="332" customWidth="1"/>
    <col min="9971" max="9971" width="19" style="332" customWidth="1"/>
    <col min="9972" max="9972" width="3.81640625" style="332" customWidth="1"/>
    <col min="9973" max="9973" width="19" style="332" customWidth="1"/>
    <col min="9974" max="9974" width="3.81640625" style="332" customWidth="1"/>
    <col min="9975" max="9975" width="19" style="332" customWidth="1"/>
    <col min="9976" max="9976" width="3.81640625" style="332" customWidth="1"/>
    <col min="9977" max="9977" width="19" style="332" customWidth="1"/>
    <col min="9978" max="9978" width="8.90625" style="332"/>
    <col min="9979" max="9979" width="19" style="332" customWidth="1"/>
    <col min="9980" max="9980" width="3.81640625" style="332" customWidth="1"/>
    <col min="9981" max="9981" width="19" style="332" customWidth="1"/>
    <col min="9982" max="10223" width="8.90625" style="332"/>
    <col min="10224" max="10224" width="17.36328125" style="332" customWidth="1"/>
    <col min="10225" max="10225" width="20.90625" style="332" customWidth="1"/>
    <col min="10226" max="10226" width="10.81640625" style="332" customWidth="1"/>
    <col min="10227" max="10227" width="19" style="332" customWidth="1"/>
    <col min="10228" max="10228" width="3.81640625" style="332" customWidth="1"/>
    <col min="10229" max="10229" width="19" style="332" customWidth="1"/>
    <col min="10230" max="10230" width="3.81640625" style="332" customWidth="1"/>
    <col min="10231" max="10231" width="19" style="332" customWidth="1"/>
    <col min="10232" max="10232" width="3.81640625" style="332" customWidth="1"/>
    <col min="10233" max="10233" width="19" style="332" customWidth="1"/>
    <col min="10234" max="10234" width="8.90625" style="332"/>
    <col min="10235" max="10235" width="19" style="332" customWidth="1"/>
    <col min="10236" max="10236" width="3.81640625" style="332" customWidth="1"/>
    <col min="10237" max="10237" width="19" style="332" customWidth="1"/>
    <col min="10238" max="10479" width="8.90625" style="332"/>
    <col min="10480" max="10480" width="17.36328125" style="332" customWidth="1"/>
    <col min="10481" max="10481" width="20.90625" style="332" customWidth="1"/>
    <col min="10482" max="10482" width="10.81640625" style="332" customWidth="1"/>
    <col min="10483" max="10483" width="19" style="332" customWidth="1"/>
    <col min="10484" max="10484" width="3.81640625" style="332" customWidth="1"/>
    <col min="10485" max="10485" width="19" style="332" customWidth="1"/>
    <col min="10486" max="10486" width="3.81640625" style="332" customWidth="1"/>
    <col min="10487" max="10487" width="19" style="332" customWidth="1"/>
    <col min="10488" max="10488" width="3.81640625" style="332" customWidth="1"/>
    <col min="10489" max="10489" width="19" style="332" customWidth="1"/>
    <col min="10490" max="10490" width="8.90625" style="332"/>
    <col min="10491" max="10491" width="19" style="332" customWidth="1"/>
    <col min="10492" max="10492" width="3.81640625" style="332" customWidth="1"/>
    <col min="10493" max="10493" width="19" style="332" customWidth="1"/>
    <col min="10494" max="10735" width="8.90625" style="332"/>
    <col min="10736" max="10736" width="17.36328125" style="332" customWidth="1"/>
    <col min="10737" max="10737" width="20.90625" style="332" customWidth="1"/>
    <col min="10738" max="10738" width="10.81640625" style="332" customWidth="1"/>
    <col min="10739" max="10739" width="19" style="332" customWidth="1"/>
    <col min="10740" max="10740" width="3.81640625" style="332" customWidth="1"/>
    <col min="10741" max="10741" width="19" style="332" customWidth="1"/>
    <col min="10742" max="10742" width="3.81640625" style="332" customWidth="1"/>
    <col min="10743" max="10743" width="19" style="332" customWidth="1"/>
    <col min="10744" max="10744" width="3.81640625" style="332" customWidth="1"/>
    <col min="10745" max="10745" width="19" style="332" customWidth="1"/>
    <col min="10746" max="10746" width="8.90625" style="332"/>
    <col min="10747" max="10747" width="19" style="332" customWidth="1"/>
    <col min="10748" max="10748" width="3.81640625" style="332" customWidth="1"/>
    <col min="10749" max="10749" width="19" style="332" customWidth="1"/>
    <col min="10750" max="10991" width="8.90625" style="332"/>
    <col min="10992" max="10992" width="17.36328125" style="332" customWidth="1"/>
    <col min="10993" max="10993" width="20.90625" style="332" customWidth="1"/>
    <col min="10994" max="10994" width="10.81640625" style="332" customWidth="1"/>
    <col min="10995" max="10995" width="19" style="332" customWidth="1"/>
    <col min="10996" max="10996" width="3.81640625" style="332" customWidth="1"/>
    <col min="10997" max="10997" width="19" style="332" customWidth="1"/>
    <col min="10998" max="10998" width="3.81640625" style="332" customWidth="1"/>
    <col min="10999" max="10999" width="19" style="332" customWidth="1"/>
    <col min="11000" max="11000" width="3.81640625" style="332" customWidth="1"/>
    <col min="11001" max="11001" width="19" style="332" customWidth="1"/>
    <col min="11002" max="11002" width="8.90625" style="332"/>
    <col min="11003" max="11003" width="19" style="332" customWidth="1"/>
    <col min="11004" max="11004" width="3.81640625" style="332" customWidth="1"/>
    <col min="11005" max="11005" width="19" style="332" customWidth="1"/>
    <col min="11006" max="11247" width="8.90625" style="332"/>
    <col min="11248" max="11248" width="17.36328125" style="332" customWidth="1"/>
    <col min="11249" max="11249" width="20.90625" style="332" customWidth="1"/>
    <col min="11250" max="11250" width="10.81640625" style="332" customWidth="1"/>
    <col min="11251" max="11251" width="19" style="332" customWidth="1"/>
    <col min="11252" max="11252" width="3.81640625" style="332" customWidth="1"/>
    <col min="11253" max="11253" width="19" style="332" customWidth="1"/>
    <col min="11254" max="11254" width="3.81640625" style="332" customWidth="1"/>
    <col min="11255" max="11255" width="19" style="332" customWidth="1"/>
    <col min="11256" max="11256" width="3.81640625" style="332" customWidth="1"/>
    <col min="11257" max="11257" width="19" style="332" customWidth="1"/>
    <col min="11258" max="11258" width="8.90625" style="332"/>
    <col min="11259" max="11259" width="19" style="332" customWidth="1"/>
    <col min="11260" max="11260" width="3.81640625" style="332" customWidth="1"/>
    <col min="11261" max="11261" width="19" style="332" customWidth="1"/>
    <col min="11262" max="11503" width="8.90625" style="332"/>
    <col min="11504" max="11504" width="17.36328125" style="332" customWidth="1"/>
    <col min="11505" max="11505" width="20.90625" style="332" customWidth="1"/>
    <col min="11506" max="11506" width="10.81640625" style="332" customWidth="1"/>
    <col min="11507" max="11507" width="19" style="332" customWidth="1"/>
    <col min="11508" max="11508" width="3.81640625" style="332" customWidth="1"/>
    <col min="11509" max="11509" width="19" style="332" customWidth="1"/>
    <col min="11510" max="11510" width="3.81640625" style="332" customWidth="1"/>
    <col min="11511" max="11511" width="19" style="332" customWidth="1"/>
    <col min="11512" max="11512" width="3.81640625" style="332" customWidth="1"/>
    <col min="11513" max="11513" width="19" style="332" customWidth="1"/>
    <col min="11514" max="11514" width="8.90625" style="332"/>
    <col min="11515" max="11515" width="19" style="332" customWidth="1"/>
    <col min="11516" max="11516" width="3.81640625" style="332" customWidth="1"/>
    <col min="11517" max="11517" width="19" style="332" customWidth="1"/>
    <col min="11518" max="11759" width="8.90625" style="332"/>
    <col min="11760" max="11760" width="17.36328125" style="332" customWidth="1"/>
    <col min="11761" max="11761" width="20.90625" style="332" customWidth="1"/>
    <col min="11762" max="11762" width="10.81640625" style="332" customWidth="1"/>
    <col min="11763" max="11763" width="19" style="332" customWidth="1"/>
    <col min="11764" max="11764" width="3.81640625" style="332" customWidth="1"/>
    <col min="11765" max="11765" width="19" style="332" customWidth="1"/>
    <col min="11766" max="11766" width="3.81640625" style="332" customWidth="1"/>
    <col min="11767" max="11767" width="19" style="332" customWidth="1"/>
    <col min="11768" max="11768" width="3.81640625" style="332" customWidth="1"/>
    <col min="11769" max="11769" width="19" style="332" customWidth="1"/>
    <col min="11770" max="11770" width="8.90625" style="332"/>
    <col min="11771" max="11771" width="19" style="332" customWidth="1"/>
    <col min="11772" max="11772" width="3.81640625" style="332" customWidth="1"/>
    <col min="11773" max="11773" width="19" style="332" customWidth="1"/>
    <col min="11774" max="12015" width="8.90625" style="332"/>
    <col min="12016" max="12016" width="17.36328125" style="332" customWidth="1"/>
    <col min="12017" max="12017" width="20.90625" style="332" customWidth="1"/>
    <col min="12018" max="12018" width="10.81640625" style="332" customWidth="1"/>
    <col min="12019" max="12019" width="19" style="332" customWidth="1"/>
    <col min="12020" max="12020" width="3.81640625" style="332" customWidth="1"/>
    <col min="12021" max="12021" width="19" style="332" customWidth="1"/>
    <col min="12022" max="12022" width="3.81640625" style="332" customWidth="1"/>
    <col min="12023" max="12023" width="19" style="332" customWidth="1"/>
    <col min="12024" max="12024" width="3.81640625" style="332" customWidth="1"/>
    <col min="12025" max="12025" width="19" style="332" customWidth="1"/>
    <col min="12026" max="12026" width="8.90625" style="332"/>
    <col min="12027" max="12027" width="19" style="332" customWidth="1"/>
    <col min="12028" max="12028" width="3.81640625" style="332" customWidth="1"/>
    <col min="12029" max="12029" width="19" style="332" customWidth="1"/>
    <col min="12030" max="12271" width="8.90625" style="332"/>
    <col min="12272" max="12272" width="17.36328125" style="332" customWidth="1"/>
    <col min="12273" max="12273" width="20.90625" style="332" customWidth="1"/>
    <col min="12274" max="12274" width="10.81640625" style="332" customWidth="1"/>
    <col min="12275" max="12275" width="19" style="332" customWidth="1"/>
    <col min="12276" max="12276" width="3.81640625" style="332" customWidth="1"/>
    <col min="12277" max="12277" width="19" style="332" customWidth="1"/>
    <col min="12278" max="12278" width="3.81640625" style="332" customWidth="1"/>
    <col min="12279" max="12279" width="19" style="332" customWidth="1"/>
    <col min="12280" max="12280" width="3.81640625" style="332" customWidth="1"/>
    <col min="12281" max="12281" width="19" style="332" customWidth="1"/>
    <col min="12282" max="12282" width="8.90625" style="332"/>
    <col min="12283" max="12283" width="19" style="332" customWidth="1"/>
    <col min="12284" max="12284" width="3.81640625" style="332" customWidth="1"/>
    <col min="12285" max="12285" width="19" style="332" customWidth="1"/>
    <col min="12286" max="12527" width="8.90625" style="332"/>
    <col min="12528" max="12528" width="17.36328125" style="332" customWidth="1"/>
    <col min="12529" max="12529" width="20.90625" style="332" customWidth="1"/>
    <col min="12530" max="12530" width="10.81640625" style="332" customWidth="1"/>
    <col min="12531" max="12531" width="19" style="332" customWidth="1"/>
    <col min="12532" max="12532" width="3.81640625" style="332" customWidth="1"/>
    <col min="12533" max="12533" width="19" style="332" customWidth="1"/>
    <col min="12534" max="12534" width="3.81640625" style="332" customWidth="1"/>
    <col min="12535" max="12535" width="19" style="332" customWidth="1"/>
    <col min="12536" max="12536" width="3.81640625" style="332" customWidth="1"/>
    <col min="12537" max="12537" width="19" style="332" customWidth="1"/>
    <col min="12538" max="12538" width="8.90625" style="332"/>
    <col min="12539" max="12539" width="19" style="332" customWidth="1"/>
    <col min="12540" max="12540" width="3.81640625" style="332" customWidth="1"/>
    <col min="12541" max="12541" width="19" style="332" customWidth="1"/>
    <col min="12542" max="12783" width="8.90625" style="332"/>
    <col min="12784" max="12784" width="17.36328125" style="332" customWidth="1"/>
    <col min="12785" max="12785" width="20.90625" style="332" customWidth="1"/>
    <col min="12786" max="12786" width="10.81640625" style="332" customWidth="1"/>
    <col min="12787" max="12787" width="19" style="332" customWidth="1"/>
    <col min="12788" max="12788" width="3.81640625" style="332" customWidth="1"/>
    <col min="12789" max="12789" width="19" style="332" customWidth="1"/>
    <col min="12790" max="12790" width="3.81640625" style="332" customWidth="1"/>
    <col min="12791" max="12791" width="19" style="332" customWidth="1"/>
    <col min="12792" max="12792" width="3.81640625" style="332" customWidth="1"/>
    <col min="12793" max="12793" width="19" style="332" customWidth="1"/>
    <col min="12794" max="12794" width="8.90625" style="332"/>
    <col min="12795" max="12795" width="19" style="332" customWidth="1"/>
    <col min="12796" max="12796" width="3.81640625" style="332" customWidth="1"/>
    <col min="12797" max="12797" width="19" style="332" customWidth="1"/>
    <col min="12798" max="13039" width="8.90625" style="332"/>
    <col min="13040" max="13040" width="17.36328125" style="332" customWidth="1"/>
    <col min="13041" max="13041" width="20.90625" style="332" customWidth="1"/>
    <col min="13042" max="13042" width="10.81640625" style="332" customWidth="1"/>
    <col min="13043" max="13043" width="19" style="332" customWidth="1"/>
    <col min="13044" max="13044" width="3.81640625" style="332" customWidth="1"/>
    <col min="13045" max="13045" width="19" style="332" customWidth="1"/>
    <col min="13046" max="13046" width="3.81640625" style="332" customWidth="1"/>
    <col min="13047" max="13047" width="19" style="332" customWidth="1"/>
    <col min="13048" max="13048" width="3.81640625" style="332" customWidth="1"/>
    <col min="13049" max="13049" width="19" style="332" customWidth="1"/>
    <col min="13050" max="13050" width="8.90625" style="332"/>
    <col min="13051" max="13051" width="19" style="332" customWidth="1"/>
    <col min="13052" max="13052" width="3.81640625" style="332" customWidth="1"/>
    <col min="13053" max="13053" width="19" style="332" customWidth="1"/>
    <col min="13054" max="13295" width="8.90625" style="332"/>
    <col min="13296" max="13296" width="17.36328125" style="332" customWidth="1"/>
    <col min="13297" max="13297" width="20.90625" style="332" customWidth="1"/>
    <col min="13298" max="13298" width="10.81640625" style="332" customWidth="1"/>
    <col min="13299" max="13299" width="19" style="332" customWidth="1"/>
    <col min="13300" max="13300" width="3.81640625" style="332" customWidth="1"/>
    <col min="13301" max="13301" width="19" style="332" customWidth="1"/>
    <col min="13302" max="13302" width="3.81640625" style="332" customWidth="1"/>
    <col min="13303" max="13303" width="19" style="332" customWidth="1"/>
    <col min="13304" max="13304" width="3.81640625" style="332" customWidth="1"/>
    <col min="13305" max="13305" width="19" style="332" customWidth="1"/>
    <col min="13306" max="13306" width="8.90625" style="332"/>
    <col min="13307" max="13307" width="19" style="332" customWidth="1"/>
    <col min="13308" max="13308" width="3.81640625" style="332" customWidth="1"/>
    <col min="13309" max="13309" width="19" style="332" customWidth="1"/>
    <col min="13310" max="13551" width="8.90625" style="332"/>
    <col min="13552" max="13552" width="17.36328125" style="332" customWidth="1"/>
    <col min="13553" max="13553" width="20.90625" style="332" customWidth="1"/>
    <col min="13554" max="13554" width="10.81640625" style="332" customWidth="1"/>
    <col min="13555" max="13555" width="19" style="332" customWidth="1"/>
    <col min="13556" max="13556" width="3.81640625" style="332" customWidth="1"/>
    <col min="13557" max="13557" width="19" style="332" customWidth="1"/>
    <col min="13558" max="13558" width="3.81640625" style="332" customWidth="1"/>
    <col min="13559" max="13559" width="19" style="332" customWidth="1"/>
    <col min="13560" max="13560" width="3.81640625" style="332" customWidth="1"/>
    <col min="13561" max="13561" width="19" style="332" customWidth="1"/>
    <col min="13562" max="13562" width="8.90625" style="332"/>
    <col min="13563" max="13563" width="19" style="332" customWidth="1"/>
    <col min="13564" max="13564" width="3.81640625" style="332" customWidth="1"/>
    <col min="13565" max="13565" width="19" style="332" customWidth="1"/>
    <col min="13566" max="13807" width="8.90625" style="332"/>
    <col min="13808" max="13808" width="17.36328125" style="332" customWidth="1"/>
    <col min="13809" max="13809" width="20.90625" style="332" customWidth="1"/>
    <col min="13810" max="13810" width="10.81640625" style="332" customWidth="1"/>
    <col min="13811" max="13811" width="19" style="332" customWidth="1"/>
    <col min="13812" max="13812" width="3.81640625" style="332" customWidth="1"/>
    <col min="13813" max="13813" width="19" style="332" customWidth="1"/>
    <col min="13814" max="13814" width="3.81640625" style="332" customWidth="1"/>
    <col min="13815" max="13815" width="19" style="332" customWidth="1"/>
    <col min="13816" max="13816" width="3.81640625" style="332" customWidth="1"/>
    <col min="13817" max="13817" width="19" style="332" customWidth="1"/>
    <col min="13818" max="13818" width="8.90625" style="332"/>
    <col min="13819" max="13819" width="19" style="332" customWidth="1"/>
    <col min="13820" max="13820" width="3.81640625" style="332" customWidth="1"/>
    <col min="13821" max="13821" width="19" style="332" customWidth="1"/>
    <col min="13822" max="14063" width="8.90625" style="332"/>
    <col min="14064" max="14064" width="17.36328125" style="332" customWidth="1"/>
    <col min="14065" max="14065" width="20.90625" style="332" customWidth="1"/>
    <col min="14066" max="14066" width="10.81640625" style="332" customWidth="1"/>
    <col min="14067" max="14067" width="19" style="332" customWidth="1"/>
    <col min="14068" max="14068" width="3.81640625" style="332" customWidth="1"/>
    <col min="14069" max="14069" width="19" style="332" customWidth="1"/>
    <col min="14070" max="14070" width="3.81640625" style="332" customWidth="1"/>
    <col min="14071" max="14071" width="19" style="332" customWidth="1"/>
    <col min="14072" max="14072" width="3.81640625" style="332" customWidth="1"/>
    <col min="14073" max="14073" width="19" style="332" customWidth="1"/>
    <col min="14074" max="14074" width="8.90625" style="332"/>
    <col min="14075" max="14075" width="19" style="332" customWidth="1"/>
    <col min="14076" max="14076" width="3.81640625" style="332" customWidth="1"/>
    <col min="14077" max="14077" width="19" style="332" customWidth="1"/>
    <col min="14078" max="14319" width="8.90625" style="332"/>
    <col min="14320" max="14320" width="17.36328125" style="332" customWidth="1"/>
    <col min="14321" max="14321" width="20.90625" style="332" customWidth="1"/>
    <col min="14322" max="14322" width="10.81640625" style="332" customWidth="1"/>
    <col min="14323" max="14323" width="19" style="332" customWidth="1"/>
    <col min="14324" max="14324" width="3.81640625" style="332" customWidth="1"/>
    <col min="14325" max="14325" width="19" style="332" customWidth="1"/>
    <col min="14326" max="14326" width="3.81640625" style="332" customWidth="1"/>
    <col min="14327" max="14327" width="19" style="332" customWidth="1"/>
    <col min="14328" max="14328" width="3.81640625" style="332" customWidth="1"/>
    <col min="14329" max="14329" width="19" style="332" customWidth="1"/>
    <col min="14330" max="14330" width="8.90625" style="332"/>
    <col min="14331" max="14331" width="19" style="332" customWidth="1"/>
    <col min="14332" max="14332" width="3.81640625" style="332" customWidth="1"/>
    <col min="14333" max="14333" width="19" style="332" customWidth="1"/>
    <col min="14334" max="14575" width="8.90625" style="332"/>
    <col min="14576" max="14576" width="17.36328125" style="332" customWidth="1"/>
    <col min="14577" max="14577" width="20.90625" style="332" customWidth="1"/>
    <col min="14578" max="14578" width="10.81640625" style="332" customWidth="1"/>
    <col min="14579" max="14579" width="19" style="332" customWidth="1"/>
    <col min="14580" max="14580" width="3.81640625" style="332" customWidth="1"/>
    <col min="14581" max="14581" width="19" style="332" customWidth="1"/>
    <col min="14582" max="14582" width="3.81640625" style="332" customWidth="1"/>
    <col min="14583" max="14583" width="19" style="332" customWidth="1"/>
    <col min="14584" max="14584" width="3.81640625" style="332" customWidth="1"/>
    <col min="14585" max="14585" width="19" style="332" customWidth="1"/>
    <col min="14586" max="14586" width="8.90625" style="332"/>
    <col min="14587" max="14587" width="19" style="332" customWidth="1"/>
    <col min="14588" max="14588" width="3.81640625" style="332" customWidth="1"/>
    <col min="14589" max="14589" width="19" style="332" customWidth="1"/>
    <col min="14590" max="14831" width="8.90625" style="332"/>
    <col min="14832" max="14832" width="17.36328125" style="332" customWidth="1"/>
    <col min="14833" max="14833" width="20.90625" style="332" customWidth="1"/>
    <col min="14834" max="14834" width="10.81640625" style="332" customWidth="1"/>
    <col min="14835" max="14835" width="19" style="332" customWidth="1"/>
    <col min="14836" max="14836" width="3.81640625" style="332" customWidth="1"/>
    <col min="14837" max="14837" width="19" style="332" customWidth="1"/>
    <col min="14838" max="14838" width="3.81640625" style="332" customWidth="1"/>
    <col min="14839" max="14839" width="19" style="332" customWidth="1"/>
    <col min="14840" max="14840" width="3.81640625" style="332" customWidth="1"/>
    <col min="14841" max="14841" width="19" style="332" customWidth="1"/>
    <col min="14842" max="14842" width="8.90625" style="332"/>
    <col min="14843" max="14843" width="19" style="332" customWidth="1"/>
    <col min="14844" max="14844" width="3.81640625" style="332" customWidth="1"/>
    <col min="14845" max="14845" width="19" style="332" customWidth="1"/>
    <col min="14846" max="15087" width="8.90625" style="332"/>
    <col min="15088" max="15088" width="17.36328125" style="332" customWidth="1"/>
    <col min="15089" max="15089" width="20.90625" style="332" customWidth="1"/>
    <col min="15090" max="15090" width="10.81640625" style="332" customWidth="1"/>
    <col min="15091" max="15091" width="19" style="332" customWidth="1"/>
    <col min="15092" max="15092" width="3.81640625" style="332" customWidth="1"/>
    <col min="15093" max="15093" width="19" style="332" customWidth="1"/>
    <col min="15094" max="15094" width="3.81640625" style="332" customWidth="1"/>
    <col min="15095" max="15095" width="19" style="332" customWidth="1"/>
    <col min="15096" max="15096" width="3.81640625" style="332" customWidth="1"/>
    <col min="15097" max="15097" width="19" style="332" customWidth="1"/>
    <col min="15098" max="15098" width="8.90625" style="332"/>
    <col min="15099" max="15099" width="19" style="332" customWidth="1"/>
    <col min="15100" max="15100" width="3.81640625" style="332" customWidth="1"/>
    <col min="15101" max="15101" width="19" style="332" customWidth="1"/>
    <col min="15102" max="15343" width="8.90625" style="332"/>
    <col min="15344" max="15344" width="17.36328125" style="332" customWidth="1"/>
    <col min="15345" max="15345" width="20.90625" style="332" customWidth="1"/>
    <col min="15346" max="15346" width="10.81640625" style="332" customWidth="1"/>
    <col min="15347" max="15347" width="19" style="332" customWidth="1"/>
    <col min="15348" max="15348" width="3.81640625" style="332" customWidth="1"/>
    <col min="15349" max="15349" width="19" style="332" customWidth="1"/>
    <col min="15350" max="15350" width="3.81640625" style="332" customWidth="1"/>
    <col min="15351" max="15351" width="19" style="332" customWidth="1"/>
    <col min="15352" max="15352" width="3.81640625" style="332" customWidth="1"/>
    <col min="15353" max="15353" width="19" style="332" customWidth="1"/>
    <col min="15354" max="15354" width="8.90625" style="332"/>
    <col min="15355" max="15355" width="19" style="332" customWidth="1"/>
    <col min="15356" max="15356" width="3.81640625" style="332" customWidth="1"/>
    <col min="15357" max="15357" width="19" style="332" customWidth="1"/>
    <col min="15358" max="15599" width="8.90625" style="332"/>
    <col min="15600" max="15600" width="17.36328125" style="332" customWidth="1"/>
    <col min="15601" max="15601" width="20.90625" style="332" customWidth="1"/>
    <col min="15602" max="15602" width="10.81640625" style="332" customWidth="1"/>
    <col min="15603" max="15603" width="19" style="332" customWidth="1"/>
    <col min="15604" max="15604" width="3.81640625" style="332" customWidth="1"/>
    <col min="15605" max="15605" width="19" style="332" customWidth="1"/>
    <col min="15606" max="15606" width="3.81640625" style="332" customWidth="1"/>
    <col min="15607" max="15607" width="19" style="332" customWidth="1"/>
    <col min="15608" max="15608" width="3.81640625" style="332" customWidth="1"/>
    <col min="15609" max="15609" width="19" style="332" customWidth="1"/>
    <col min="15610" max="15610" width="8.90625" style="332"/>
    <col min="15611" max="15611" width="19" style="332" customWidth="1"/>
    <col min="15612" max="15612" width="3.81640625" style="332" customWidth="1"/>
    <col min="15613" max="15613" width="19" style="332" customWidth="1"/>
    <col min="15614" max="15855" width="8.90625" style="332"/>
    <col min="15856" max="15856" width="17.36328125" style="332" customWidth="1"/>
    <col min="15857" max="15857" width="20.90625" style="332" customWidth="1"/>
    <col min="15858" max="15858" width="10.81640625" style="332" customWidth="1"/>
    <col min="15859" max="15859" width="19" style="332" customWidth="1"/>
    <col min="15860" max="15860" width="3.81640625" style="332" customWidth="1"/>
    <col min="15861" max="15861" width="19" style="332" customWidth="1"/>
    <col min="15862" max="15862" width="3.81640625" style="332" customWidth="1"/>
    <col min="15863" max="15863" width="19" style="332" customWidth="1"/>
    <col min="15864" max="15864" width="3.81640625" style="332" customWidth="1"/>
    <col min="15865" max="15865" width="19" style="332" customWidth="1"/>
    <col min="15866" max="15866" width="8.90625" style="332"/>
    <col min="15867" max="15867" width="19" style="332" customWidth="1"/>
    <col min="15868" max="15868" width="3.81640625" style="332" customWidth="1"/>
    <col min="15869" max="15869" width="19" style="332" customWidth="1"/>
    <col min="15870" max="16111" width="8.90625" style="332"/>
    <col min="16112" max="16112" width="17.36328125" style="332" customWidth="1"/>
    <col min="16113" max="16113" width="20.90625" style="332" customWidth="1"/>
    <col min="16114" max="16114" width="10.81640625" style="332" customWidth="1"/>
    <col min="16115" max="16115" width="19" style="332" customWidth="1"/>
    <col min="16116" max="16116" width="3.81640625" style="332" customWidth="1"/>
    <col min="16117" max="16117" width="19" style="332" customWidth="1"/>
    <col min="16118" max="16118" width="3.81640625" style="332" customWidth="1"/>
    <col min="16119" max="16119" width="19" style="332" customWidth="1"/>
    <col min="16120" max="16120" width="3.81640625" style="332" customWidth="1"/>
    <col min="16121" max="16121" width="19" style="332" customWidth="1"/>
    <col min="16122" max="16122" width="8.90625" style="332"/>
    <col min="16123" max="16123" width="19" style="332" customWidth="1"/>
    <col min="16124" max="16124" width="3.81640625" style="332" customWidth="1"/>
    <col min="16125" max="16125" width="19" style="332" customWidth="1"/>
    <col min="16126" max="16384" width="8.90625" style="332"/>
  </cols>
  <sheetData>
    <row r="1" spans="1:20" s="325" customFormat="1" ht="15.6" x14ac:dyDescent="0.3">
      <c r="A1" s="450" t="s">
        <v>106</v>
      </c>
      <c r="B1" s="322"/>
      <c r="C1" s="322"/>
      <c r="D1" s="323"/>
      <c r="E1" s="322"/>
      <c r="F1" s="323"/>
      <c r="G1" s="322"/>
      <c r="H1" s="323"/>
      <c r="I1" s="322"/>
      <c r="J1" s="324"/>
      <c r="K1" s="322"/>
      <c r="L1" s="324"/>
      <c r="M1" s="322"/>
      <c r="N1" s="323"/>
      <c r="O1" s="322"/>
      <c r="P1" s="324"/>
      <c r="Q1" s="322"/>
      <c r="R1" s="324"/>
      <c r="S1" s="322"/>
      <c r="T1" s="323"/>
    </row>
    <row r="2" spans="1:20" s="325" customFormat="1" ht="15.6" x14ac:dyDescent="0.3">
      <c r="A2" s="53" t="s">
        <v>124</v>
      </c>
      <c r="B2" s="326"/>
      <c r="C2" s="326"/>
      <c r="D2" s="327"/>
      <c r="E2" s="326"/>
      <c r="F2" s="327"/>
      <c r="G2" s="326"/>
      <c r="H2" s="327"/>
      <c r="I2" s="326"/>
      <c r="J2" s="324"/>
      <c r="K2" s="326"/>
      <c r="L2" s="324"/>
      <c r="M2" s="326"/>
      <c r="N2" s="327"/>
      <c r="O2" s="326"/>
      <c r="P2" s="324"/>
      <c r="Q2" s="326"/>
      <c r="R2" s="324"/>
      <c r="S2" s="326"/>
      <c r="T2" s="327"/>
    </row>
    <row r="3" spans="1:20" s="325" customFormat="1" ht="18" x14ac:dyDescent="0.3">
      <c r="A3" s="374" t="s">
        <v>209</v>
      </c>
      <c r="B3" s="326"/>
      <c r="C3" s="326"/>
      <c r="D3" s="327"/>
      <c r="E3" s="326"/>
      <c r="F3" s="327"/>
      <c r="G3" s="326"/>
      <c r="H3" s="327"/>
      <c r="I3" s="326"/>
      <c r="J3" s="324"/>
      <c r="K3" s="326"/>
      <c r="L3" s="324"/>
      <c r="M3" s="326"/>
      <c r="N3" s="327"/>
      <c r="O3" s="326"/>
      <c r="P3" s="324"/>
      <c r="Q3" s="326"/>
      <c r="R3" s="324"/>
      <c r="S3" s="326"/>
      <c r="T3" s="327"/>
    </row>
    <row r="4" spans="1:20" s="325" customFormat="1" ht="15.6" x14ac:dyDescent="0.3">
      <c r="A4" s="321" t="s">
        <v>93</v>
      </c>
      <c r="B4" s="326"/>
      <c r="C4" s="326"/>
      <c r="D4" s="327"/>
      <c r="E4" s="326"/>
      <c r="F4" s="327"/>
      <c r="G4" s="326"/>
      <c r="H4" s="327"/>
      <c r="I4" s="326"/>
      <c r="J4" s="324"/>
      <c r="K4" s="326"/>
      <c r="L4" s="324"/>
      <c r="M4" s="326"/>
      <c r="N4" s="327"/>
      <c r="O4" s="326"/>
      <c r="P4" s="324"/>
      <c r="Q4" s="326"/>
      <c r="R4" s="324"/>
      <c r="S4" s="326"/>
      <c r="T4" s="327"/>
    </row>
    <row r="5" spans="1:20" s="325" customFormat="1" ht="15.6" x14ac:dyDescent="0.3">
      <c r="A5" s="321"/>
      <c r="B5" s="328"/>
      <c r="C5" s="329"/>
      <c r="D5" s="330"/>
      <c r="E5" s="329"/>
      <c r="F5" s="330"/>
      <c r="G5" s="329"/>
      <c r="H5" s="330"/>
      <c r="I5" s="329"/>
      <c r="J5" s="324"/>
      <c r="K5" s="329"/>
      <c r="L5" s="324"/>
      <c r="M5" s="329"/>
      <c r="N5" s="330"/>
      <c r="O5" s="329"/>
      <c r="P5" s="324"/>
      <c r="Q5" s="329"/>
      <c r="R5" s="324"/>
      <c r="S5" s="329"/>
      <c r="T5" s="330"/>
    </row>
    <row r="6" spans="1:20" s="325" customFormat="1" ht="15.6" x14ac:dyDescent="0.3">
      <c r="B6" s="328"/>
      <c r="C6" s="329"/>
      <c r="D6" s="330"/>
      <c r="E6" s="329"/>
      <c r="F6" s="330"/>
      <c r="G6" s="329"/>
      <c r="H6" s="330"/>
      <c r="I6" s="329"/>
      <c r="J6" s="324"/>
      <c r="K6" s="329"/>
      <c r="L6" s="324"/>
      <c r="M6" s="329"/>
      <c r="N6" s="330"/>
      <c r="O6" s="329"/>
      <c r="P6" s="324"/>
      <c r="Q6" s="329"/>
      <c r="R6" s="324"/>
      <c r="S6" s="329"/>
      <c r="T6" s="330"/>
    </row>
    <row r="7" spans="1:20" ht="16.2" thickBot="1" x14ac:dyDescent="0.35">
      <c r="A7" s="331"/>
      <c r="B7" s="331"/>
      <c r="C7" s="468" t="s">
        <v>165</v>
      </c>
      <c r="D7" s="468"/>
      <c r="E7" s="468"/>
      <c r="F7" s="468"/>
      <c r="G7" s="468"/>
      <c r="I7" s="468" t="s">
        <v>166</v>
      </c>
      <c r="J7" s="468"/>
      <c r="K7" s="468"/>
      <c r="L7" s="468"/>
      <c r="M7" s="468"/>
      <c r="O7" s="468" t="s">
        <v>167</v>
      </c>
      <c r="P7" s="468"/>
      <c r="Q7" s="468"/>
      <c r="R7" s="468"/>
      <c r="S7" s="468"/>
    </row>
    <row r="8" spans="1:20" s="336" customFormat="1" ht="15.6" x14ac:dyDescent="0.3">
      <c r="A8" s="327" t="s">
        <v>0</v>
      </c>
      <c r="B8" s="327"/>
      <c r="C8" s="333" t="s">
        <v>160</v>
      </c>
      <c r="D8" s="334"/>
      <c r="E8" s="333" t="s">
        <v>178</v>
      </c>
      <c r="F8" s="334"/>
      <c r="G8" s="333" t="s">
        <v>180</v>
      </c>
      <c r="H8" s="335"/>
      <c r="I8" s="333" t="s">
        <v>160</v>
      </c>
      <c r="J8" s="334"/>
      <c r="K8" s="333" t="s">
        <v>178</v>
      </c>
      <c r="L8" s="334"/>
      <c r="M8" s="333" t="s">
        <v>180</v>
      </c>
      <c r="N8" s="335"/>
      <c r="O8" s="333" t="s">
        <v>160</v>
      </c>
      <c r="P8" s="334"/>
      <c r="Q8" s="333" t="s">
        <v>178</v>
      </c>
      <c r="R8" s="334"/>
      <c r="S8" s="333" t="s">
        <v>180</v>
      </c>
      <c r="T8" s="335"/>
    </row>
    <row r="9" spans="1:20" ht="18" x14ac:dyDescent="0.3">
      <c r="A9" s="208" t="s">
        <v>192</v>
      </c>
      <c r="B9" s="330"/>
      <c r="C9" s="337"/>
      <c r="D9" s="338"/>
      <c r="E9" s="337"/>
      <c r="F9" s="338"/>
      <c r="G9" s="337"/>
      <c r="H9" s="338"/>
      <c r="I9" s="339"/>
      <c r="K9" s="337"/>
      <c r="M9" s="337"/>
      <c r="N9" s="338"/>
      <c r="O9" s="339"/>
      <c r="Q9" s="337"/>
      <c r="S9" s="337"/>
      <c r="T9" s="338"/>
    </row>
    <row r="10" spans="1:20" ht="15.6" x14ac:dyDescent="0.3">
      <c r="A10" s="212" t="s">
        <v>29</v>
      </c>
      <c r="B10" s="330"/>
      <c r="C10" s="340">
        <v>3706</v>
      </c>
      <c r="D10" s="341"/>
      <c r="E10" s="340">
        <f>+G10-C10</f>
        <v>0</v>
      </c>
      <c r="F10" s="341"/>
      <c r="G10" s="340">
        <v>3706</v>
      </c>
      <c r="H10" s="341"/>
      <c r="I10" s="342">
        <v>3408</v>
      </c>
      <c r="J10" s="335"/>
      <c r="K10" s="340">
        <f>+M10-I10</f>
        <v>0</v>
      </c>
      <c r="L10" s="335"/>
      <c r="M10" s="340">
        <v>3408</v>
      </c>
      <c r="N10" s="341"/>
      <c r="O10" s="342">
        <v>3698</v>
      </c>
      <c r="P10" s="335"/>
      <c r="Q10" s="340">
        <f>+S10-O10</f>
        <v>0</v>
      </c>
      <c r="R10" s="335"/>
      <c r="S10" s="340">
        <v>3698</v>
      </c>
      <c r="T10" s="341"/>
    </row>
    <row r="11" spans="1:20" s="336" customFormat="1" ht="15.6" x14ac:dyDescent="0.3">
      <c r="A11" s="212" t="s">
        <v>39</v>
      </c>
      <c r="B11" s="330"/>
      <c r="C11" s="343">
        <v>2090</v>
      </c>
      <c r="D11" s="344"/>
      <c r="E11" s="343">
        <f t="shared" ref="E11:E15" si="0">+G11-C11</f>
        <v>0</v>
      </c>
      <c r="F11" s="344"/>
      <c r="G11" s="343">
        <v>2090</v>
      </c>
      <c r="H11" s="344"/>
      <c r="I11" s="345">
        <v>2263</v>
      </c>
      <c r="J11" s="324"/>
      <c r="K11" s="343">
        <f t="shared" ref="K11:K15" si="1">+M11-I11</f>
        <v>0</v>
      </c>
      <c r="L11" s="324"/>
      <c r="M11" s="343">
        <v>2263</v>
      </c>
      <c r="N11" s="344"/>
      <c r="O11" s="345">
        <v>2292</v>
      </c>
      <c r="P11" s="324"/>
      <c r="Q11" s="343">
        <f t="shared" ref="Q11:Q15" si="2">+S11-O11</f>
        <v>0</v>
      </c>
      <c r="R11" s="324"/>
      <c r="S11" s="343">
        <v>2292</v>
      </c>
      <c r="T11" s="344"/>
    </row>
    <row r="12" spans="1:20" s="336" customFormat="1" ht="15.6" x14ac:dyDescent="0.3">
      <c r="A12" s="212" t="s">
        <v>168</v>
      </c>
      <c r="B12" s="330"/>
      <c r="C12" s="343">
        <v>3609</v>
      </c>
      <c r="D12" s="344"/>
      <c r="E12" s="343">
        <f t="shared" si="0"/>
        <v>-3609</v>
      </c>
      <c r="F12" s="344"/>
      <c r="G12" s="343">
        <v>0</v>
      </c>
      <c r="H12" s="344"/>
      <c r="I12" s="345">
        <v>3866</v>
      </c>
      <c r="J12" s="324"/>
      <c r="K12" s="343">
        <f t="shared" si="1"/>
        <v>-3866</v>
      </c>
      <c r="L12" s="324"/>
      <c r="M12" s="343">
        <v>0</v>
      </c>
      <c r="N12" s="344"/>
      <c r="O12" s="345">
        <v>3818</v>
      </c>
      <c r="P12" s="324"/>
      <c r="Q12" s="343">
        <f t="shared" si="2"/>
        <v>-3818</v>
      </c>
      <c r="R12" s="324"/>
      <c r="S12" s="343">
        <v>0</v>
      </c>
      <c r="T12" s="344"/>
    </row>
    <row r="13" spans="1:20" s="336" customFormat="1" ht="15.6" x14ac:dyDescent="0.3">
      <c r="A13" s="212" t="s">
        <v>155</v>
      </c>
      <c r="B13" s="330"/>
      <c r="C13" s="343">
        <v>0</v>
      </c>
      <c r="D13" s="344"/>
      <c r="E13" s="343">
        <f t="shared" si="0"/>
        <v>1766</v>
      </c>
      <c r="F13" s="344"/>
      <c r="G13" s="343">
        <v>1766</v>
      </c>
      <c r="H13" s="344"/>
      <c r="I13" s="345">
        <v>0</v>
      </c>
      <c r="J13" s="324"/>
      <c r="K13" s="343">
        <f t="shared" si="1"/>
        <v>1843</v>
      </c>
      <c r="L13" s="324"/>
      <c r="M13" s="343">
        <v>1843</v>
      </c>
      <c r="N13" s="344"/>
      <c r="O13" s="345">
        <v>0</v>
      </c>
      <c r="P13" s="324"/>
      <c r="Q13" s="343">
        <f t="shared" si="2"/>
        <v>1951</v>
      </c>
      <c r="R13" s="324"/>
      <c r="S13" s="343">
        <v>1951</v>
      </c>
      <c r="T13" s="344"/>
    </row>
    <row r="14" spans="1:20" ht="15.6" x14ac:dyDescent="0.3">
      <c r="A14" s="212" t="s">
        <v>156</v>
      </c>
      <c r="B14" s="327"/>
      <c r="C14" s="343">
        <v>0</v>
      </c>
      <c r="D14" s="344"/>
      <c r="E14" s="343">
        <f t="shared" si="0"/>
        <v>1838</v>
      </c>
      <c r="F14" s="344"/>
      <c r="G14" s="343">
        <v>1838</v>
      </c>
      <c r="H14" s="344"/>
      <c r="I14" s="345">
        <v>0</v>
      </c>
      <c r="K14" s="343">
        <f t="shared" si="1"/>
        <v>2019</v>
      </c>
      <c r="M14" s="343">
        <v>2019</v>
      </c>
      <c r="N14" s="344"/>
      <c r="O14" s="345">
        <v>0</v>
      </c>
      <c r="Q14" s="343">
        <f t="shared" si="2"/>
        <v>1862</v>
      </c>
      <c r="S14" s="343">
        <v>1862</v>
      </c>
      <c r="T14" s="344"/>
    </row>
    <row r="15" spans="1:20" ht="15.6" x14ac:dyDescent="0.3">
      <c r="A15" s="68" t="s">
        <v>30</v>
      </c>
      <c r="B15" s="330"/>
      <c r="C15" s="346">
        <v>1888</v>
      </c>
      <c r="D15" s="347"/>
      <c r="E15" s="346">
        <f t="shared" si="0"/>
        <v>5</v>
      </c>
      <c r="F15" s="347"/>
      <c r="G15" s="346">
        <v>1893</v>
      </c>
      <c r="H15" s="347"/>
      <c r="I15" s="348">
        <v>2384</v>
      </c>
      <c r="K15" s="346">
        <f t="shared" si="1"/>
        <v>4</v>
      </c>
      <c r="M15" s="343">
        <v>2388</v>
      </c>
      <c r="N15" s="347"/>
      <c r="O15" s="348">
        <v>2061</v>
      </c>
      <c r="Q15" s="346">
        <f t="shared" si="2"/>
        <v>5</v>
      </c>
      <c r="S15" s="346">
        <v>2066</v>
      </c>
      <c r="T15" s="347"/>
    </row>
    <row r="16" spans="1:20" ht="16.2" thickBot="1" x14ac:dyDescent="0.35">
      <c r="A16" s="208" t="s">
        <v>204</v>
      </c>
      <c r="B16" s="330"/>
      <c r="C16" s="352">
        <f>SUM(C10:C15)</f>
        <v>11293</v>
      </c>
      <c r="D16" s="353"/>
      <c r="E16" s="352">
        <f>SUM(E10:E15)</f>
        <v>0</v>
      </c>
      <c r="F16" s="353"/>
      <c r="G16" s="352">
        <f>SUM(G10:G15)</f>
        <v>11293</v>
      </c>
      <c r="H16" s="353"/>
      <c r="I16" s="354">
        <f>SUM(I10:I15)</f>
        <v>11921</v>
      </c>
      <c r="K16" s="352">
        <f>SUM(K10:K15)</f>
        <v>0</v>
      </c>
      <c r="M16" s="352">
        <f>SUM(M10:M15)</f>
        <v>11921</v>
      </c>
      <c r="N16" s="350"/>
      <c r="O16" s="354">
        <f>SUM(O10:O15)</f>
        <v>11869</v>
      </c>
      <c r="Q16" s="352">
        <f>SUM(Q10:Q15)</f>
        <v>0</v>
      </c>
      <c r="S16" s="352">
        <f>SUM(S10:S15)</f>
        <v>11869</v>
      </c>
      <c r="T16" s="350"/>
    </row>
    <row r="17" spans="1:20" ht="16.2" thickTop="1" x14ac:dyDescent="0.3">
      <c r="A17" s="330"/>
      <c r="B17" s="330"/>
      <c r="C17" s="349"/>
      <c r="D17" s="350"/>
      <c r="E17" s="349"/>
      <c r="F17" s="350"/>
      <c r="G17" s="349"/>
      <c r="H17" s="350"/>
      <c r="I17" s="351"/>
      <c r="K17" s="349"/>
      <c r="M17" s="349"/>
      <c r="N17" s="353"/>
      <c r="O17" s="351"/>
      <c r="Q17" s="349"/>
      <c r="S17" s="349"/>
      <c r="T17" s="353"/>
    </row>
    <row r="18" spans="1:20" ht="15.6" x14ac:dyDescent="0.3">
      <c r="A18" s="330"/>
      <c r="B18" s="330"/>
      <c r="C18" s="349"/>
      <c r="D18" s="350"/>
      <c r="E18" s="349"/>
      <c r="F18" s="350"/>
      <c r="G18" s="349"/>
      <c r="H18" s="350"/>
      <c r="I18" s="351"/>
      <c r="K18" s="349"/>
      <c r="M18" s="349"/>
      <c r="N18" s="350"/>
      <c r="O18" s="351"/>
      <c r="Q18" s="349"/>
      <c r="S18" s="349"/>
      <c r="T18" s="350"/>
    </row>
    <row r="19" spans="1:20" ht="18" x14ac:dyDescent="0.3">
      <c r="A19" s="221" t="s">
        <v>193</v>
      </c>
      <c r="B19" s="330"/>
      <c r="C19" s="349"/>
      <c r="D19" s="350"/>
      <c r="E19" s="349"/>
      <c r="F19" s="350"/>
      <c r="G19" s="349"/>
      <c r="H19" s="350"/>
      <c r="I19" s="351"/>
      <c r="K19" s="349"/>
      <c r="M19" s="349"/>
      <c r="N19" s="350"/>
      <c r="O19" s="351"/>
      <c r="Q19" s="349"/>
      <c r="S19" s="349"/>
      <c r="T19" s="350"/>
    </row>
    <row r="20" spans="1:20" ht="15.6" x14ac:dyDescent="0.3">
      <c r="A20" s="212" t="s">
        <v>29</v>
      </c>
      <c r="B20" s="331"/>
      <c r="C20" s="340">
        <v>385</v>
      </c>
      <c r="D20" s="341"/>
      <c r="E20" s="340">
        <f>+G20-C20</f>
        <v>0</v>
      </c>
      <c r="F20" s="341"/>
      <c r="G20" s="340">
        <v>385</v>
      </c>
      <c r="H20" s="341"/>
      <c r="I20" s="342">
        <v>454</v>
      </c>
      <c r="J20" s="335"/>
      <c r="K20" s="340">
        <f>+M20-I20</f>
        <v>0</v>
      </c>
      <c r="L20" s="335"/>
      <c r="M20" s="340">
        <v>454</v>
      </c>
      <c r="N20" s="350"/>
      <c r="O20" s="342">
        <v>415</v>
      </c>
      <c r="P20" s="335"/>
      <c r="Q20" s="340">
        <f>+S20-O20</f>
        <v>0</v>
      </c>
      <c r="R20" s="335"/>
      <c r="S20" s="340">
        <v>415</v>
      </c>
      <c r="T20" s="350"/>
    </row>
    <row r="21" spans="1:20" ht="15.6" x14ac:dyDescent="0.3">
      <c r="A21" s="212" t="s">
        <v>39</v>
      </c>
      <c r="B21" s="330"/>
      <c r="C21" s="343">
        <v>188</v>
      </c>
      <c r="D21" s="344"/>
      <c r="E21" s="343">
        <f t="shared" ref="E21:E25" si="3">+G21-C21</f>
        <v>0</v>
      </c>
      <c r="F21" s="344"/>
      <c r="G21" s="343">
        <v>188</v>
      </c>
      <c r="H21" s="344"/>
      <c r="I21" s="345">
        <v>208</v>
      </c>
      <c r="K21" s="343">
        <f t="shared" ref="K21:K25" si="4">+M21-I21</f>
        <v>0</v>
      </c>
      <c r="M21" s="343">
        <v>208</v>
      </c>
      <c r="N21" s="341"/>
      <c r="O21" s="345">
        <v>209</v>
      </c>
      <c r="Q21" s="343">
        <f t="shared" ref="Q21:Q25" si="5">+S21-O21</f>
        <v>0</v>
      </c>
      <c r="S21" s="343">
        <v>209</v>
      </c>
      <c r="T21" s="341"/>
    </row>
    <row r="22" spans="1:20" s="336" customFormat="1" ht="15.6" x14ac:dyDescent="0.3">
      <c r="A22" s="212" t="s">
        <v>168</v>
      </c>
      <c r="B22" s="330"/>
      <c r="C22" s="343">
        <v>541</v>
      </c>
      <c r="D22" s="344"/>
      <c r="E22" s="343">
        <f t="shared" si="3"/>
        <v>-541</v>
      </c>
      <c r="F22" s="344"/>
      <c r="G22" s="343">
        <v>0</v>
      </c>
      <c r="H22" s="344"/>
      <c r="I22" s="345">
        <v>526</v>
      </c>
      <c r="J22" s="324"/>
      <c r="K22" s="343">
        <f t="shared" si="4"/>
        <v>-526</v>
      </c>
      <c r="L22" s="324"/>
      <c r="M22" s="343">
        <v>0</v>
      </c>
      <c r="N22" s="344"/>
      <c r="O22" s="345">
        <v>509</v>
      </c>
      <c r="P22" s="324"/>
      <c r="Q22" s="343">
        <f t="shared" si="5"/>
        <v>-509</v>
      </c>
      <c r="R22" s="324"/>
      <c r="S22" s="343">
        <v>0</v>
      </c>
      <c r="T22" s="344"/>
    </row>
    <row r="23" spans="1:20" ht="15.6" x14ac:dyDescent="0.3">
      <c r="A23" s="212" t="s">
        <v>155</v>
      </c>
      <c r="B23" s="330"/>
      <c r="C23" s="343">
        <v>0</v>
      </c>
      <c r="D23" s="344"/>
      <c r="E23" s="343">
        <f t="shared" si="3"/>
        <v>371</v>
      </c>
      <c r="F23" s="344"/>
      <c r="G23" s="343">
        <v>371</v>
      </c>
      <c r="H23" s="344"/>
      <c r="I23" s="345">
        <v>0</v>
      </c>
      <c r="K23" s="343">
        <f t="shared" si="4"/>
        <v>313</v>
      </c>
      <c r="M23" s="343">
        <v>313</v>
      </c>
      <c r="N23" s="344"/>
      <c r="O23" s="345">
        <v>0</v>
      </c>
      <c r="Q23" s="343">
        <f t="shared" si="5"/>
        <v>300</v>
      </c>
      <c r="S23" s="343">
        <v>300</v>
      </c>
      <c r="T23" s="344"/>
    </row>
    <row r="24" spans="1:20" ht="15.6" x14ac:dyDescent="0.3">
      <c r="A24" s="212" t="s">
        <v>156</v>
      </c>
      <c r="B24" s="330"/>
      <c r="C24" s="343">
        <v>0</v>
      </c>
      <c r="D24" s="344"/>
      <c r="E24" s="343">
        <f t="shared" si="3"/>
        <v>157</v>
      </c>
      <c r="F24" s="344"/>
      <c r="G24" s="343">
        <v>157</v>
      </c>
      <c r="H24" s="344"/>
      <c r="I24" s="345">
        <v>0</v>
      </c>
      <c r="K24" s="343">
        <f t="shared" si="4"/>
        <v>195</v>
      </c>
      <c r="M24" s="343">
        <v>195</v>
      </c>
      <c r="N24" s="344"/>
      <c r="O24" s="345">
        <v>0</v>
      </c>
      <c r="Q24" s="343">
        <f t="shared" si="5"/>
        <v>198</v>
      </c>
      <c r="S24" s="343">
        <v>198</v>
      </c>
      <c r="T24" s="344"/>
    </row>
    <row r="25" spans="1:20" ht="15.6" x14ac:dyDescent="0.3">
      <c r="A25" s="68" t="s">
        <v>30</v>
      </c>
      <c r="B25" s="330"/>
      <c r="C25" s="355">
        <v>226</v>
      </c>
      <c r="D25" s="347"/>
      <c r="E25" s="346">
        <f t="shared" si="3"/>
        <v>13</v>
      </c>
      <c r="F25" s="347"/>
      <c r="G25" s="355">
        <v>239</v>
      </c>
      <c r="H25" s="347"/>
      <c r="I25" s="356">
        <v>282</v>
      </c>
      <c r="K25" s="346">
        <f t="shared" si="4"/>
        <v>18</v>
      </c>
      <c r="M25" s="355">
        <v>300</v>
      </c>
      <c r="N25" s="344"/>
      <c r="O25" s="356">
        <v>301</v>
      </c>
      <c r="Q25" s="346">
        <f t="shared" si="5"/>
        <v>11</v>
      </c>
      <c r="S25" s="355">
        <v>312</v>
      </c>
      <c r="T25" s="344"/>
    </row>
    <row r="26" spans="1:20" ht="15.6" x14ac:dyDescent="0.3">
      <c r="A26" s="208" t="s">
        <v>206</v>
      </c>
      <c r="B26" s="330"/>
      <c r="C26" s="357">
        <f>SUM(C20:C25)</f>
        <v>1340</v>
      </c>
      <c r="D26" s="350"/>
      <c r="E26" s="357">
        <f>SUM(E20:E25)</f>
        <v>0</v>
      </c>
      <c r="F26" s="350"/>
      <c r="G26" s="357">
        <f>SUM(G20:G25)</f>
        <v>1340</v>
      </c>
      <c r="H26" s="350"/>
      <c r="I26" s="358">
        <f>SUM(I20:I25)</f>
        <v>1470</v>
      </c>
      <c r="K26" s="357">
        <f>SUM(K20:K25)</f>
        <v>0</v>
      </c>
      <c r="M26" s="357">
        <f>SUM(M20:M25)</f>
        <v>1470</v>
      </c>
      <c r="N26" s="347"/>
      <c r="O26" s="358">
        <f>SUM(O20:O25)</f>
        <v>1434</v>
      </c>
      <c r="Q26" s="357">
        <f>SUM(Q20:Q25)</f>
        <v>0</v>
      </c>
      <c r="S26" s="357">
        <f>SUM(S20:S25)</f>
        <v>1434</v>
      </c>
      <c r="T26" s="347"/>
    </row>
    <row r="27" spans="1:20" ht="18" x14ac:dyDescent="0.3">
      <c r="A27" s="359" t="s">
        <v>215</v>
      </c>
      <c r="B27" s="330"/>
      <c r="C27" s="360">
        <v>-328</v>
      </c>
      <c r="D27" s="344"/>
      <c r="E27" s="360">
        <f t="shared" ref="E27" si="6">+G27-C27</f>
        <v>32</v>
      </c>
      <c r="F27" s="344"/>
      <c r="G27" s="360">
        <v>-296</v>
      </c>
      <c r="H27" s="344"/>
      <c r="I27" s="361">
        <v>-270</v>
      </c>
      <c r="K27" s="360">
        <f t="shared" ref="K27" si="7">+M27-I27</f>
        <v>-8</v>
      </c>
      <c r="M27" s="360">
        <v>-278</v>
      </c>
      <c r="N27" s="350"/>
      <c r="O27" s="361">
        <v>-336</v>
      </c>
      <c r="Q27" s="360">
        <f t="shared" ref="Q27" si="8">+S27-O27</f>
        <v>39</v>
      </c>
      <c r="S27" s="360">
        <v>-297</v>
      </c>
      <c r="T27" s="350"/>
    </row>
    <row r="28" spans="1:20" ht="16.2" thickBot="1" x14ac:dyDescent="0.35">
      <c r="A28" s="208" t="s">
        <v>117</v>
      </c>
      <c r="B28" s="330"/>
      <c r="C28" s="362">
        <f>SUM(C26:C27)</f>
        <v>1012</v>
      </c>
      <c r="D28" s="363"/>
      <c r="E28" s="362">
        <f>SUM(E26:E27)</f>
        <v>32</v>
      </c>
      <c r="F28" s="363"/>
      <c r="G28" s="362">
        <f>SUM(G26:G27)</f>
        <v>1044</v>
      </c>
      <c r="H28" s="363"/>
      <c r="I28" s="364">
        <f>SUM(I26:I27)</f>
        <v>1200</v>
      </c>
      <c r="K28" s="362">
        <f>SUM(K26:K27)</f>
        <v>-8</v>
      </c>
      <c r="M28" s="362">
        <f>SUM(M26:M27)</f>
        <v>1192</v>
      </c>
      <c r="N28" s="350"/>
      <c r="O28" s="364">
        <f>SUM(O26:O27)</f>
        <v>1098</v>
      </c>
      <c r="Q28" s="362">
        <f>SUM(Q26:Q27)</f>
        <v>39</v>
      </c>
      <c r="S28" s="362">
        <f>SUM(S26:S27)</f>
        <v>1137</v>
      </c>
      <c r="T28" s="350"/>
    </row>
    <row r="29" spans="1:20" ht="16.2" thickTop="1" x14ac:dyDescent="0.3">
      <c r="B29" s="330"/>
      <c r="C29" s="349"/>
      <c r="D29" s="350"/>
      <c r="E29" s="349"/>
      <c r="F29" s="350"/>
      <c r="G29" s="349"/>
      <c r="H29" s="350"/>
      <c r="I29" s="349"/>
      <c r="K29" s="349"/>
      <c r="M29" s="349"/>
      <c r="N29" s="344"/>
      <c r="O29" s="349"/>
      <c r="Q29" s="349"/>
      <c r="S29" s="349"/>
      <c r="T29" s="344"/>
    </row>
    <row r="30" spans="1:20" ht="18" x14ac:dyDescent="0.3">
      <c r="A30" s="208" t="s">
        <v>194</v>
      </c>
      <c r="B30" s="330"/>
      <c r="C30" s="349"/>
      <c r="D30" s="366"/>
      <c r="E30" s="349"/>
      <c r="F30" s="366"/>
      <c r="G30" s="349"/>
      <c r="H30" s="366"/>
      <c r="I30" s="349"/>
      <c r="J30" s="366"/>
      <c r="K30" s="349"/>
      <c r="L30" s="366"/>
      <c r="M30" s="349"/>
      <c r="N30" s="366"/>
      <c r="O30" s="349"/>
      <c r="P30" s="366"/>
      <c r="Q30" s="349"/>
      <c r="R30" s="366"/>
      <c r="S30" s="349"/>
      <c r="T30" s="366"/>
    </row>
    <row r="31" spans="1:20" ht="15.6" x14ac:dyDescent="0.3">
      <c r="A31" s="212" t="s">
        <v>29</v>
      </c>
      <c r="B31" s="331"/>
      <c r="C31" s="365">
        <v>10.4</v>
      </c>
      <c r="D31" s="332" t="s">
        <v>25</v>
      </c>
      <c r="E31" s="365">
        <v>0</v>
      </c>
      <c r="F31" s="332" t="s">
        <v>25</v>
      </c>
      <c r="G31" s="365">
        <v>10.4</v>
      </c>
      <c r="H31" s="332" t="s">
        <v>25</v>
      </c>
      <c r="I31" s="365">
        <v>13.3</v>
      </c>
      <c r="J31" s="332" t="s">
        <v>25</v>
      </c>
      <c r="K31" s="365">
        <v>0</v>
      </c>
      <c r="L31" s="332" t="s">
        <v>25</v>
      </c>
      <c r="M31" s="365">
        <v>13.3</v>
      </c>
      <c r="N31" s="332" t="s">
        <v>25</v>
      </c>
      <c r="O31" s="365">
        <v>11.2</v>
      </c>
      <c r="P31" s="332" t="s">
        <v>25</v>
      </c>
      <c r="Q31" s="365">
        <v>0</v>
      </c>
      <c r="R31" s="332" t="s">
        <v>25</v>
      </c>
      <c r="S31" s="365">
        <v>11.2</v>
      </c>
      <c r="T31" s="332" t="s">
        <v>25</v>
      </c>
    </row>
    <row r="32" spans="1:20" ht="15.6" x14ac:dyDescent="0.3">
      <c r="A32" s="212" t="s">
        <v>39</v>
      </c>
      <c r="B32" s="330"/>
      <c r="C32" s="365">
        <v>9</v>
      </c>
      <c r="D32" s="332" t="s">
        <v>25</v>
      </c>
      <c r="E32" s="365">
        <v>0</v>
      </c>
      <c r="F32" s="332" t="s">
        <v>25</v>
      </c>
      <c r="G32" s="365">
        <v>9</v>
      </c>
      <c r="H32" s="332" t="s">
        <v>25</v>
      </c>
      <c r="I32" s="365">
        <v>9.1999999999999993</v>
      </c>
      <c r="J32" s="332" t="s">
        <v>25</v>
      </c>
      <c r="K32" s="365">
        <v>0</v>
      </c>
      <c r="L32" s="332" t="s">
        <v>25</v>
      </c>
      <c r="M32" s="365">
        <v>9.1999999999999993</v>
      </c>
      <c r="N32" s="332" t="s">
        <v>25</v>
      </c>
      <c r="O32" s="365">
        <v>9.1</v>
      </c>
      <c r="P32" s="332" t="s">
        <v>25</v>
      </c>
      <c r="Q32" s="365">
        <v>0</v>
      </c>
      <c r="R32" s="332" t="s">
        <v>25</v>
      </c>
      <c r="S32" s="365">
        <v>9.1</v>
      </c>
      <c r="T32" s="332" t="s">
        <v>25</v>
      </c>
    </row>
    <row r="33" spans="1:20" ht="15.6" x14ac:dyDescent="0.3">
      <c r="A33" s="212" t="s">
        <v>168</v>
      </c>
      <c r="B33" s="330"/>
      <c r="C33" s="365">
        <v>15</v>
      </c>
      <c r="D33" s="332" t="s">
        <v>25</v>
      </c>
      <c r="E33" s="365">
        <v>-15</v>
      </c>
      <c r="F33" s="332" t="s">
        <v>25</v>
      </c>
      <c r="G33" s="365">
        <v>0</v>
      </c>
      <c r="H33" s="332" t="s">
        <v>25</v>
      </c>
      <c r="I33" s="365">
        <v>13.6</v>
      </c>
      <c r="J33" s="332" t="s">
        <v>25</v>
      </c>
      <c r="K33" s="365">
        <v>-13.6</v>
      </c>
      <c r="L33" s="332" t="s">
        <v>25</v>
      </c>
      <c r="M33" s="365">
        <v>0</v>
      </c>
      <c r="N33" s="332" t="s">
        <v>25</v>
      </c>
      <c r="O33" s="365">
        <v>13.3</v>
      </c>
      <c r="P33" s="332" t="s">
        <v>25</v>
      </c>
      <c r="Q33" s="365">
        <v>-13.3</v>
      </c>
      <c r="R33" s="332" t="s">
        <v>25</v>
      </c>
      <c r="S33" s="365">
        <v>0</v>
      </c>
      <c r="T33" s="332" t="s">
        <v>25</v>
      </c>
    </row>
    <row r="34" spans="1:20" ht="15.6" x14ac:dyDescent="0.3">
      <c r="A34" s="212" t="s">
        <v>155</v>
      </c>
      <c r="B34" s="330"/>
      <c r="C34" s="365">
        <v>0</v>
      </c>
      <c r="D34" s="332" t="s">
        <v>25</v>
      </c>
      <c r="E34" s="365">
        <v>21</v>
      </c>
      <c r="F34" s="332" t="s">
        <v>25</v>
      </c>
      <c r="G34" s="365">
        <v>21</v>
      </c>
      <c r="H34" s="332" t="s">
        <v>25</v>
      </c>
      <c r="I34" s="365">
        <v>0</v>
      </c>
      <c r="J34" s="332" t="s">
        <v>25</v>
      </c>
      <c r="K34" s="365">
        <v>17</v>
      </c>
      <c r="L34" s="332" t="s">
        <v>25</v>
      </c>
      <c r="M34" s="365">
        <v>17</v>
      </c>
      <c r="N34" s="332" t="s">
        <v>25</v>
      </c>
      <c r="O34" s="365">
        <v>0</v>
      </c>
      <c r="P34" s="332" t="s">
        <v>25</v>
      </c>
      <c r="Q34" s="365">
        <v>15.4</v>
      </c>
      <c r="R34" s="332" t="s">
        <v>25</v>
      </c>
      <c r="S34" s="365">
        <v>15.4</v>
      </c>
      <c r="T34" s="332" t="s">
        <v>25</v>
      </c>
    </row>
    <row r="35" spans="1:20" ht="15.6" x14ac:dyDescent="0.3">
      <c r="A35" s="212" t="s">
        <v>156</v>
      </c>
      <c r="B35" s="330"/>
      <c r="C35" s="365">
        <v>0</v>
      </c>
      <c r="D35" s="332" t="s">
        <v>25</v>
      </c>
      <c r="E35" s="365">
        <v>8.5</v>
      </c>
      <c r="F35" s="332" t="s">
        <v>25</v>
      </c>
      <c r="G35" s="365">
        <v>8.5</v>
      </c>
      <c r="H35" s="332" t="s">
        <v>25</v>
      </c>
      <c r="I35" s="365">
        <v>0</v>
      </c>
      <c r="J35" s="332" t="s">
        <v>25</v>
      </c>
      <c r="K35" s="365">
        <v>9.6999999999999993</v>
      </c>
      <c r="L35" s="332" t="s">
        <v>25</v>
      </c>
      <c r="M35" s="365">
        <v>9.6999999999999993</v>
      </c>
      <c r="N35" s="332" t="s">
        <v>25</v>
      </c>
      <c r="O35" s="365">
        <v>0</v>
      </c>
      <c r="P35" s="332" t="s">
        <v>25</v>
      </c>
      <c r="Q35" s="365">
        <v>10.6</v>
      </c>
      <c r="R35" s="332" t="s">
        <v>25</v>
      </c>
      <c r="S35" s="365">
        <v>10.6</v>
      </c>
      <c r="T35" s="332" t="s">
        <v>25</v>
      </c>
    </row>
    <row r="36" spans="1:20" ht="15.6" x14ac:dyDescent="0.3">
      <c r="A36" s="68" t="s">
        <v>30</v>
      </c>
      <c r="B36" s="330"/>
      <c r="C36" s="365">
        <v>12</v>
      </c>
      <c r="D36" s="332" t="s">
        <v>25</v>
      </c>
      <c r="E36" s="365">
        <v>0.59999999999999964</v>
      </c>
      <c r="F36" s="332" t="s">
        <v>25</v>
      </c>
      <c r="G36" s="365">
        <v>12.6</v>
      </c>
      <c r="H36" s="332" t="s">
        <v>25</v>
      </c>
      <c r="I36" s="365">
        <v>11.8</v>
      </c>
      <c r="J36" s="332" t="s">
        <v>25</v>
      </c>
      <c r="K36" s="365">
        <v>0.79999999999999893</v>
      </c>
      <c r="L36" s="332" t="s">
        <v>25</v>
      </c>
      <c r="M36" s="365">
        <v>12.6</v>
      </c>
      <c r="N36" s="332" t="s">
        <v>25</v>
      </c>
      <c r="O36" s="365">
        <v>14.6</v>
      </c>
      <c r="P36" s="332" t="s">
        <v>25</v>
      </c>
      <c r="Q36" s="365">
        <v>0.5</v>
      </c>
      <c r="R36" s="332" t="s">
        <v>25</v>
      </c>
      <c r="S36" s="365">
        <v>15.1</v>
      </c>
      <c r="T36" s="332" t="s">
        <v>25</v>
      </c>
    </row>
    <row r="37" spans="1:20" ht="15.6" x14ac:dyDescent="0.3">
      <c r="A37" s="227" t="s">
        <v>114</v>
      </c>
      <c r="B37" s="330"/>
      <c r="C37" s="365">
        <v>11.9</v>
      </c>
      <c r="D37" s="332" t="s">
        <v>25</v>
      </c>
      <c r="E37" s="365">
        <v>0</v>
      </c>
      <c r="F37" s="332" t="s">
        <v>25</v>
      </c>
      <c r="G37" s="365">
        <v>11.9</v>
      </c>
      <c r="H37" s="332" t="s">
        <v>25</v>
      </c>
      <c r="I37" s="365">
        <v>12.3</v>
      </c>
      <c r="J37" s="332" t="s">
        <v>25</v>
      </c>
      <c r="K37" s="365">
        <v>0</v>
      </c>
      <c r="L37" s="332" t="s">
        <v>25</v>
      </c>
      <c r="M37" s="365">
        <v>12.3</v>
      </c>
      <c r="N37" s="332" t="s">
        <v>25</v>
      </c>
      <c r="O37" s="365">
        <v>12.1</v>
      </c>
      <c r="P37" s="332" t="s">
        <v>25</v>
      </c>
      <c r="Q37" s="365">
        <v>0</v>
      </c>
      <c r="R37" s="332" t="s">
        <v>25</v>
      </c>
      <c r="S37" s="365">
        <v>12.1</v>
      </c>
      <c r="T37" s="332" t="s">
        <v>25</v>
      </c>
    </row>
    <row r="38" spans="1:20" ht="15.6" x14ac:dyDescent="0.3">
      <c r="A38" s="208"/>
      <c r="B38" s="330"/>
      <c r="C38" s="368"/>
      <c r="D38" s="370"/>
      <c r="E38" s="368"/>
      <c r="F38" s="370"/>
      <c r="G38" s="368"/>
      <c r="H38" s="370"/>
      <c r="I38" s="368"/>
      <c r="J38" s="370"/>
      <c r="K38" s="368"/>
      <c r="L38" s="370"/>
      <c r="M38" s="368"/>
      <c r="N38" s="370"/>
      <c r="O38" s="368"/>
      <c r="P38" s="370"/>
      <c r="Q38" s="368"/>
      <c r="R38" s="370"/>
      <c r="S38" s="368"/>
      <c r="T38" s="370"/>
    </row>
    <row r="39" spans="1:20" ht="15.6" x14ac:dyDescent="0.3">
      <c r="A39" s="227" t="s">
        <v>115</v>
      </c>
      <c r="B39" s="367"/>
      <c r="C39" s="365">
        <v>9</v>
      </c>
      <c r="D39" s="332" t="s">
        <v>25</v>
      </c>
      <c r="E39" s="365">
        <v>0.19999999999999929</v>
      </c>
      <c r="F39" s="332" t="s">
        <v>25</v>
      </c>
      <c r="G39" s="365">
        <v>9.1999999999999993</v>
      </c>
      <c r="H39" s="332" t="s">
        <v>25</v>
      </c>
      <c r="I39" s="365">
        <v>10.1</v>
      </c>
      <c r="J39" s="332" t="s">
        <v>25</v>
      </c>
      <c r="K39" s="365">
        <v>-9.9999999999999645E-2</v>
      </c>
      <c r="L39" s="332" t="s">
        <v>25</v>
      </c>
      <c r="M39" s="365">
        <v>10</v>
      </c>
      <c r="N39" s="332" t="s">
        <v>25</v>
      </c>
      <c r="O39" s="365">
        <v>9.3000000000000007</v>
      </c>
      <c r="P39" s="332" t="s">
        <v>25</v>
      </c>
      <c r="Q39" s="365">
        <v>0.29999999999999893</v>
      </c>
      <c r="R39" s="332" t="s">
        <v>25</v>
      </c>
      <c r="S39" s="365">
        <v>9.6</v>
      </c>
      <c r="T39" s="332" t="s">
        <v>25</v>
      </c>
    </row>
    <row r="40" spans="1:20" ht="15.6" x14ac:dyDescent="0.3">
      <c r="A40" s="227"/>
      <c r="B40" s="367"/>
      <c r="C40" s="365"/>
      <c r="D40" s="370"/>
      <c r="E40" s="365"/>
      <c r="F40" s="370"/>
      <c r="G40" s="365"/>
      <c r="H40" s="370"/>
      <c r="I40" s="365"/>
      <c r="J40" s="370"/>
      <c r="K40" s="365"/>
      <c r="L40" s="370"/>
      <c r="M40" s="365"/>
      <c r="N40" s="370"/>
      <c r="O40" s="365"/>
      <c r="P40" s="370"/>
      <c r="Q40" s="365"/>
      <c r="R40" s="370"/>
      <c r="S40" s="365"/>
      <c r="T40" s="370"/>
    </row>
    <row r="41" spans="1:20" ht="5.25" customHeight="1" x14ac:dyDescent="0.3">
      <c r="A41" s="437"/>
      <c r="B41" s="437"/>
      <c r="C41" s="438"/>
      <c r="D41" s="439"/>
      <c r="E41" s="438"/>
      <c r="F41" s="439"/>
      <c r="G41" s="438"/>
      <c r="H41" s="440"/>
      <c r="I41" s="438"/>
      <c r="J41" s="440"/>
      <c r="K41" s="438"/>
      <c r="L41" s="440"/>
      <c r="M41" s="438"/>
      <c r="N41" s="440"/>
      <c r="O41" s="438"/>
      <c r="P41" s="440"/>
      <c r="Q41" s="438"/>
      <c r="R41" s="440"/>
      <c r="S41" s="438"/>
      <c r="T41" s="440"/>
    </row>
    <row r="42" spans="1:20" s="442" customFormat="1" ht="5.25" customHeight="1" x14ac:dyDescent="0.3">
      <c r="A42" s="379"/>
      <c r="B42" s="379"/>
      <c r="C42" s="441"/>
      <c r="E42" s="441"/>
      <c r="G42" s="441"/>
      <c r="H42" s="443"/>
      <c r="I42" s="441"/>
      <c r="J42" s="443"/>
      <c r="K42" s="441"/>
      <c r="L42" s="443"/>
      <c r="M42" s="441"/>
      <c r="N42" s="443"/>
      <c r="O42" s="441"/>
      <c r="P42" s="443"/>
      <c r="Q42" s="441"/>
      <c r="R42" s="443"/>
      <c r="S42" s="441"/>
      <c r="T42" s="443"/>
    </row>
    <row r="43" spans="1:20" ht="16.2" thickBot="1" x14ac:dyDescent="0.35">
      <c r="A43" s="331"/>
      <c r="B43" s="379"/>
      <c r="C43" s="468" t="s">
        <v>201</v>
      </c>
      <c r="D43" s="468"/>
      <c r="E43" s="468"/>
      <c r="F43" s="468"/>
      <c r="G43" s="468"/>
      <c r="I43" s="471" t="s">
        <v>175</v>
      </c>
      <c r="J43" s="471"/>
      <c r="K43" s="471"/>
      <c r="L43" s="471"/>
      <c r="M43" s="471"/>
      <c r="N43" s="376"/>
      <c r="O43" s="468" t="s">
        <v>173</v>
      </c>
      <c r="P43" s="468"/>
      <c r="Q43" s="468"/>
      <c r="R43" s="468"/>
      <c r="S43" s="468"/>
    </row>
    <row r="44" spans="1:20" s="336" customFormat="1" ht="15.6" x14ac:dyDescent="0.3">
      <c r="A44" s="327" t="s">
        <v>0</v>
      </c>
      <c r="B44" s="380"/>
      <c r="C44" s="333" t="s">
        <v>160</v>
      </c>
      <c r="D44" s="334"/>
      <c r="E44" s="333" t="s">
        <v>178</v>
      </c>
      <c r="F44" s="334"/>
      <c r="G44" s="333" t="s">
        <v>180</v>
      </c>
      <c r="H44" s="335"/>
      <c r="I44" s="378" t="s">
        <v>160</v>
      </c>
      <c r="J44" s="381"/>
      <c r="K44" s="333" t="s">
        <v>178</v>
      </c>
      <c r="L44" s="334"/>
      <c r="M44" s="333" t="s">
        <v>198</v>
      </c>
      <c r="N44" s="382"/>
      <c r="O44" s="333" t="s">
        <v>160</v>
      </c>
      <c r="P44" s="334"/>
      <c r="Q44" s="333" t="s">
        <v>178</v>
      </c>
      <c r="R44" s="334"/>
      <c r="S44" s="333" t="s">
        <v>198</v>
      </c>
      <c r="T44" s="335"/>
    </row>
    <row r="45" spans="1:20" ht="18" x14ac:dyDescent="0.3">
      <c r="A45" s="208" t="s">
        <v>192</v>
      </c>
      <c r="B45" s="330"/>
      <c r="C45" s="337"/>
      <c r="D45" s="338"/>
      <c r="E45" s="337"/>
      <c r="F45" s="338"/>
      <c r="G45" s="337"/>
      <c r="H45" s="338"/>
      <c r="I45" s="337"/>
      <c r="J45" s="338"/>
      <c r="K45" s="337"/>
      <c r="L45" s="338"/>
      <c r="M45" s="337"/>
      <c r="N45" s="338"/>
      <c r="O45" s="337"/>
      <c r="P45" s="338"/>
      <c r="Q45" s="337"/>
      <c r="R45" s="338"/>
      <c r="S45" s="337"/>
      <c r="T45" s="338"/>
    </row>
    <row r="46" spans="1:20" ht="15.6" x14ac:dyDescent="0.3">
      <c r="A46" s="212" t="s">
        <v>29</v>
      </c>
      <c r="B46" s="330"/>
      <c r="C46" s="340">
        <v>3706</v>
      </c>
      <c r="D46" s="341"/>
      <c r="E46" s="340">
        <f>+G46-C46</f>
        <v>0</v>
      </c>
      <c r="F46" s="341"/>
      <c r="G46" s="340">
        <v>3706</v>
      </c>
      <c r="H46" s="341"/>
      <c r="I46" s="340">
        <v>7114</v>
      </c>
      <c r="J46" s="341"/>
      <c r="K46" s="340">
        <v>0</v>
      </c>
      <c r="L46" s="341"/>
      <c r="M46" s="340">
        <v>7114</v>
      </c>
      <c r="N46" s="341"/>
      <c r="O46" s="340">
        <v>10812</v>
      </c>
      <c r="P46" s="341"/>
      <c r="Q46" s="340">
        <f>+S46-O46</f>
        <v>0</v>
      </c>
      <c r="R46" s="341"/>
      <c r="S46" s="340">
        <v>10812</v>
      </c>
      <c r="T46" s="341"/>
    </row>
    <row r="47" spans="1:20" s="336" customFormat="1" ht="15.6" x14ac:dyDescent="0.3">
      <c r="A47" s="212" t="s">
        <v>39</v>
      </c>
      <c r="B47" s="330"/>
      <c r="C47" s="343">
        <v>2090</v>
      </c>
      <c r="D47" s="344"/>
      <c r="E47" s="343">
        <f t="shared" ref="E47:E51" si="9">+G47-C47</f>
        <v>0</v>
      </c>
      <c r="F47" s="344"/>
      <c r="G47" s="343">
        <v>2090</v>
      </c>
      <c r="H47" s="344"/>
      <c r="I47" s="343">
        <v>4353</v>
      </c>
      <c r="J47" s="344"/>
      <c r="K47" s="343">
        <f>+M47-I47</f>
        <v>0</v>
      </c>
      <c r="L47" s="344"/>
      <c r="M47" s="343">
        <v>4353</v>
      </c>
      <c r="N47" s="344"/>
      <c r="O47" s="343">
        <v>6645</v>
      </c>
      <c r="P47" s="344"/>
      <c r="Q47" s="343">
        <f t="shared" ref="Q47" si="10">+S47-O47</f>
        <v>0</v>
      </c>
      <c r="R47" s="344"/>
      <c r="S47" s="343">
        <v>6645</v>
      </c>
      <c r="T47" s="344"/>
    </row>
    <row r="48" spans="1:20" s="336" customFormat="1" ht="15.6" x14ac:dyDescent="0.3">
      <c r="A48" s="212" t="s">
        <v>168</v>
      </c>
      <c r="B48" s="330"/>
      <c r="C48" s="343">
        <v>3609</v>
      </c>
      <c r="D48" s="344"/>
      <c r="E48" s="343">
        <f t="shared" si="9"/>
        <v>-3609</v>
      </c>
      <c r="F48" s="344"/>
      <c r="G48" s="343">
        <v>0</v>
      </c>
      <c r="H48" s="344"/>
      <c r="I48" s="343">
        <v>7475</v>
      </c>
      <c r="J48" s="344"/>
      <c r="K48" s="343">
        <f t="shared" ref="K48:K51" si="11">+M48-I48</f>
        <v>-7475</v>
      </c>
      <c r="L48" s="344"/>
      <c r="M48" s="343">
        <v>0</v>
      </c>
      <c r="N48" s="344"/>
      <c r="O48" s="343">
        <v>11293</v>
      </c>
      <c r="P48" s="344"/>
      <c r="Q48" s="343">
        <f>+S48-O48</f>
        <v>-11293</v>
      </c>
      <c r="R48" s="344"/>
      <c r="S48" s="343">
        <v>0</v>
      </c>
      <c r="T48" s="344"/>
    </row>
    <row r="49" spans="1:20" s="336" customFormat="1" ht="15.6" x14ac:dyDescent="0.3">
      <c r="A49" s="212" t="s">
        <v>155</v>
      </c>
      <c r="B49" s="330"/>
      <c r="C49" s="343">
        <v>0</v>
      </c>
      <c r="D49" s="344"/>
      <c r="E49" s="343">
        <f t="shared" si="9"/>
        <v>1766</v>
      </c>
      <c r="F49" s="344"/>
      <c r="G49" s="343">
        <v>1766</v>
      </c>
      <c r="H49" s="344"/>
      <c r="I49" s="343">
        <v>0</v>
      </c>
      <c r="J49" s="344"/>
      <c r="K49" s="343">
        <f t="shared" si="11"/>
        <v>3609</v>
      </c>
      <c r="L49" s="344"/>
      <c r="M49" s="343">
        <v>3609</v>
      </c>
      <c r="N49" s="344"/>
      <c r="O49" s="343">
        <v>0</v>
      </c>
      <c r="P49" s="344"/>
      <c r="Q49" s="343">
        <f>+S49-O49</f>
        <v>5560</v>
      </c>
      <c r="R49" s="344"/>
      <c r="S49" s="343">
        <v>5560</v>
      </c>
      <c r="T49" s="344"/>
    </row>
    <row r="50" spans="1:20" ht="15.6" x14ac:dyDescent="0.3">
      <c r="A50" s="212" t="s">
        <v>156</v>
      </c>
      <c r="B50" s="327"/>
      <c r="C50" s="343">
        <v>0</v>
      </c>
      <c r="D50" s="344"/>
      <c r="E50" s="343">
        <f t="shared" si="9"/>
        <v>1838</v>
      </c>
      <c r="F50" s="344"/>
      <c r="G50" s="343">
        <v>1838</v>
      </c>
      <c r="H50" s="344"/>
      <c r="I50" s="343">
        <v>0</v>
      </c>
      <c r="J50" s="344"/>
      <c r="K50" s="343">
        <f t="shared" si="11"/>
        <v>3857</v>
      </c>
      <c r="L50" s="344"/>
      <c r="M50" s="343">
        <v>3857</v>
      </c>
      <c r="N50" s="344"/>
      <c r="O50" s="343">
        <v>0</v>
      </c>
      <c r="P50" s="344"/>
      <c r="Q50" s="343">
        <f>+S50-O50</f>
        <v>5719</v>
      </c>
      <c r="R50" s="344"/>
      <c r="S50" s="343">
        <v>5719</v>
      </c>
      <c r="T50" s="344"/>
    </row>
    <row r="51" spans="1:20" ht="15.6" x14ac:dyDescent="0.3">
      <c r="A51" s="68" t="s">
        <v>30</v>
      </c>
      <c r="B51" s="330"/>
      <c r="C51" s="346">
        <v>1888</v>
      </c>
      <c r="D51" s="347"/>
      <c r="E51" s="346">
        <f t="shared" si="9"/>
        <v>5</v>
      </c>
      <c r="F51" s="347"/>
      <c r="G51" s="346">
        <v>1893</v>
      </c>
      <c r="H51" s="347"/>
      <c r="I51" s="346">
        <v>4272</v>
      </c>
      <c r="J51" s="347"/>
      <c r="K51" s="343">
        <f t="shared" si="11"/>
        <v>9</v>
      </c>
      <c r="L51" s="347"/>
      <c r="M51" s="346">
        <v>4281</v>
      </c>
      <c r="N51" s="347"/>
      <c r="O51" s="346">
        <v>6333</v>
      </c>
      <c r="P51" s="347"/>
      <c r="Q51" s="343">
        <f>+S51-O51</f>
        <v>14</v>
      </c>
      <c r="R51" s="347"/>
      <c r="S51" s="346">
        <v>6347</v>
      </c>
      <c r="T51" s="347"/>
    </row>
    <row r="52" spans="1:20" ht="16.2" thickBot="1" x14ac:dyDescent="0.35">
      <c r="A52" s="208" t="s">
        <v>204</v>
      </c>
      <c r="B52" s="330"/>
      <c r="C52" s="352">
        <f>SUM(C46:C51)</f>
        <v>11293</v>
      </c>
      <c r="D52" s="353"/>
      <c r="E52" s="352">
        <f>SUM(E46:E51)</f>
        <v>0</v>
      </c>
      <c r="F52" s="353"/>
      <c r="G52" s="352">
        <f>SUM(G46:G51)</f>
        <v>11293</v>
      </c>
      <c r="H52" s="353"/>
      <c r="I52" s="352">
        <v>23214</v>
      </c>
      <c r="J52" s="353"/>
      <c r="K52" s="352">
        <f>+M52-I52</f>
        <v>0</v>
      </c>
      <c r="L52" s="353"/>
      <c r="M52" s="352">
        <v>23214</v>
      </c>
      <c r="N52" s="353"/>
      <c r="O52" s="352">
        <v>35083</v>
      </c>
      <c r="P52" s="353"/>
      <c r="Q52" s="352">
        <f>SUM(Q46:Q51)</f>
        <v>0</v>
      </c>
      <c r="R52" s="353"/>
      <c r="S52" s="352">
        <v>35083</v>
      </c>
      <c r="T52" s="353"/>
    </row>
    <row r="53" spans="1:20" ht="16.2" thickTop="1" x14ac:dyDescent="0.3">
      <c r="A53" s="330"/>
      <c r="B53" s="330"/>
      <c r="C53" s="349"/>
      <c r="D53" s="350"/>
      <c r="E53" s="349"/>
      <c r="F53" s="350"/>
      <c r="G53" s="349"/>
      <c r="H53" s="350"/>
      <c r="I53" s="349"/>
      <c r="J53" s="350"/>
      <c r="K53" s="349"/>
      <c r="L53" s="350"/>
      <c r="M53" s="349"/>
      <c r="N53" s="350"/>
      <c r="O53" s="349"/>
      <c r="P53" s="350"/>
      <c r="Q53" s="349"/>
      <c r="R53" s="350"/>
      <c r="S53" s="349"/>
      <c r="T53" s="350"/>
    </row>
    <row r="54" spans="1:20" ht="15.6" x14ac:dyDescent="0.3">
      <c r="A54" s="330"/>
      <c r="B54" s="330"/>
      <c r="C54" s="349"/>
      <c r="D54" s="350"/>
      <c r="E54" s="349"/>
      <c r="F54" s="350"/>
      <c r="G54" s="349"/>
      <c r="H54" s="350"/>
      <c r="I54" s="349"/>
      <c r="J54" s="350"/>
      <c r="K54" s="349"/>
      <c r="L54" s="350"/>
      <c r="M54" s="349"/>
      <c r="N54" s="350"/>
      <c r="O54" s="349"/>
      <c r="P54" s="350"/>
      <c r="Q54" s="349"/>
      <c r="R54" s="350"/>
      <c r="S54" s="349"/>
      <c r="T54" s="350"/>
    </row>
    <row r="55" spans="1:20" ht="18" x14ac:dyDescent="0.3">
      <c r="A55" s="221" t="s">
        <v>193</v>
      </c>
      <c r="B55" s="330"/>
      <c r="C55" s="349"/>
      <c r="D55" s="350"/>
      <c r="E55" s="349"/>
      <c r="F55" s="350"/>
      <c r="G55" s="349"/>
      <c r="H55" s="350"/>
      <c r="I55" s="349"/>
      <c r="J55" s="350"/>
      <c r="K55" s="349"/>
      <c r="L55" s="350"/>
      <c r="M55" s="349"/>
      <c r="N55" s="350"/>
      <c r="O55" s="349"/>
      <c r="P55" s="350"/>
      <c r="Q55" s="349"/>
      <c r="R55" s="350"/>
      <c r="S55" s="349"/>
      <c r="T55" s="350"/>
    </row>
    <row r="56" spans="1:20" ht="15.6" x14ac:dyDescent="0.3">
      <c r="A56" s="212" t="s">
        <v>29</v>
      </c>
      <c r="B56" s="331"/>
      <c r="C56" s="340">
        <v>385</v>
      </c>
      <c r="D56" s="341"/>
      <c r="E56" s="340">
        <f>+G56-C56</f>
        <v>0</v>
      </c>
      <c r="F56" s="341"/>
      <c r="G56" s="340">
        <v>385</v>
      </c>
      <c r="H56" s="341"/>
      <c r="I56" s="340">
        <v>839</v>
      </c>
      <c r="J56" s="341"/>
      <c r="K56" s="340">
        <v>0</v>
      </c>
      <c r="L56" s="341"/>
      <c r="M56" s="340">
        <v>839</v>
      </c>
      <c r="N56" s="341"/>
      <c r="O56" s="340">
        <v>1254</v>
      </c>
      <c r="P56" s="341"/>
      <c r="Q56" s="340">
        <f>+S56-O56</f>
        <v>0</v>
      </c>
      <c r="R56" s="341"/>
      <c r="S56" s="340">
        <v>1254</v>
      </c>
      <c r="T56" s="341"/>
    </row>
    <row r="57" spans="1:20" ht="15.6" x14ac:dyDescent="0.3">
      <c r="A57" s="212" t="s">
        <v>39</v>
      </c>
      <c r="B57" s="330"/>
      <c r="C57" s="343">
        <v>188</v>
      </c>
      <c r="D57" s="344"/>
      <c r="E57" s="343">
        <f t="shared" ref="E57:E61" si="12">+G57-C57</f>
        <v>0</v>
      </c>
      <c r="F57" s="344"/>
      <c r="G57" s="343">
        <v>188</v>
      </c>
      <c r="H57" s="344"/>
      <c r="I57" s="343">
        <v>396</v>
      </c>
      <c r="J57" s="344"/>
      <c r="K57" s="343">
        <f>+M57-I57</f>
        <v>0</v>
      </c>
      <c r="L57" s="344"/>
      <c r="M57" s="343">
        <v>396</v>
      </c>
      <c r="N57" s="344"/>
      <c r="O57" s="343">
        <v>605</v>
      </c>
      <c r="P57" s="344"/>
      <c r="Q57" s="343">
        <f t="shared" ref="Q57" si="13">+S57-O57</f>
        <v>0</v>
      </c>
      <c r="R57" s="344"/>
      <c r="S57" s="343">
        <v>605</v>
      </c>
      <c r="T57" s="344"/>
    </row>
    <row r="58" spans="1:20" s="336" customFormat="1" ht="15.6" x14ac:dyDescent="0.3">
      <c r="A58" s="212" t="s">
        <v>168</v>
      </c>
      <c r="B58" s="330"/>
      <c r="C58" s="343">
        <v>541</v>
      </c>
      <c r="D58" s="344"/>
      <c r="E58" s="343">
        <f t="shared" si="12"/>
        <v>-541</v>
      </c>
      <c r="F58" s="344"/>
      <c r="G58" s="343">
        <v>0</v>
      </c>
      <c r="H58" s="344"/>
      <c r="I58" s="343">
        <v>1067</v>
      </c>
      <c r="J58" s="344"/>
      <c r="K58" s="343">
        <f t="shared" ref="K58" si="14">+M58-I58</f>
        <v>-1067</v>
      </c>
      <c r="L58" s="344"/>
      <c r="M58" s="343">
        <v>0</v>
      </c>
      <c r="N58" s="344"/>
      <c r="O58" s="343">
        <v>1576</v>
      </c>
      <c r="P58" s="344"/>
      <c r="Q58" s="343">
        <f>+S58-O58</f>
        <v>-1576</v>
      </c>
      <c r="R58" s="344"/>
      <c r="S58" s="343">
        <v>0</v>
      </c>
      <c r="T58" s="344"/>
    </row>
    <row r="59" spans="1:20" ht="15.6" x14ac:dyDescent="0.3">
      <c r="A59" s="212" t="s">
        <v>155</v>
      </c>
      <c r="B59" s="330"/>
      <c r="C59" s="343">
        <v>0</v>
      </c>
      <c r="D59" s="344"/>
      <c r="E59" s="343">
        <f t="shared" si="12"/>
        <v>371</v>
      </c>
      <c r="F59" s="344"/>
      <c r="G59" s="343">
        <v>371</v>
      </c>
      <c r="H59" s="344"/>
      <c r="I59" s="343">
        <v>0</v>
      </c>
      <c r="J59" s="344"/>
      <c r="K59" s="343">
        <f>+M59-I59</f>
        <v>684</v>
      </c>
      <c r="L59" s="344"/>
      <c r="M59" s="343">
        <v>684</v>
      </c>
      <c r="N59" s="344"/>
      <c r="O59" s="343">
        <v>0</v>
      </c>
      <c r="P59" s="344"/>
      <c r="Q59" s="343">
        <f>+S59-O59</f>
        <v>984</v>
      </c>
      <c r="R59" s="344"/>
      <c r="S59" s="343">
        <v>984</v>
      </c>
      <c r="T59" s="344"/>
    </row>
    <row r="60" spans="1:20" ht="15.6" x14ac:dyDescent="0.3">
      <c r="A60" s="212" t="s">
        <v>156</v>
      </c>
      <c r="B60" s="330"/>
      <c r="C60" s="343">
        <v>0</v>
      </c>
      <c r="D60" s="344"/>
      <c r="E60" s="343">
        <f t="shared" si="12"/>
        <v>157</v>
      </c>
      <c r="F60" s="344"/>
      <c r="G60" s="343">
        <v>157</v>
      </c>
      <c r="H60" s="344"/>
      <c r="I60" s="343">
        <v>0</v>
      </c>
      <c r="J60" s="344"/>
      <c r="K60" s="343">
        <f>+M60-I60</f>
        <v>352</v>
      </c>
      <c r="L60" s="344"/>
      <c r="M60" s="343">
        <v>352</v>
      </c>
      <c r="N60" s="344"/>
      <c r="O60" s="343">
        <v>0</v>
      </c>
      <c r="P60" s="344"/>
      <c r="Q60" s="343">
        <f>+S60-O60</f>
        <v>550</v>
      </c>
      <c r="R60" s="344"/>
      <c r="S60" s="343">
        <v>550</v>
      </c>
      <c r="T60" s="344"/>
    </row>
    <row r="61" spans="1:20" ht="15.6" x14ac:dyDescent="0.3">
      <c r="A61" s="68" t="s">
        <v>30</v>
      </c>
      <c r="B61" s="330"/>
      <c r="C61" s="355">
        <v>226</v>
      </c>
      <c r="D61" s="347"/>
      <c r="E61" s="346">
        <f t="shared" si="12"/>
        <v>13</v>
      </c>
      <c r="F61" s="347"/>
      <c r="G61" s="355">
        <v>239</v>
      </c>
      <c r="H61" s="347"/>
      <c r="I61" s="355">
        <v>508</v>
      </c>
      <c r="J61" s="347"/>
      <c r="K61" s="346">
        <f>+M61-I61</f>
        <v>31</v>
      </c>
      <c r="L61" s="347"/>
      <c r="M61" s="355">
        <v>539</v>
      </c>
      <c r="N61" s="347"/>
      <c r="O61" s="355">
        <v>809</v>
      </c>
      <c r="P61" s="347"/>
      <c r="Q61" s="346">
        <f>+S61-O61</f>
        <v>42</v>
      </c>
      <c r="R61" s="347"/>
      <c r="S61" s="355">
        <v>851</v>
      </c>
      <c r="T61" s="347"/>
    </row>
    <row r="62" spans="1:20" ht="15.6" x14ac:dyDescent="0.3">
      <c r="A62" s="208" t="s">
        <v>206</v>
      </c>
      <c r="B62" s="330"/>
      <c r="C62" s="357">
        <f>SUM(C56:C61)</f>
        <v>1340</v>
      </c>
      <c r="D62" s="350"/>
      <c r="E62" s="357">
        <f>SUM(E56:E61)</f>
        <v>0</v>
      </c>
      <c r="F62" s="350"/>
      <c r="G62" s="357">
        <f>SUM(G56:G61)</f>
        <v>1340</v>
      </c>
      <c r="H62" s="350"/>
      <c r="I62" s="357">
        <v>2810</v>
      </c>
      <c r="J62" s="350"/>
      <c r="K62" s="357">
        <f>+M62-I62</f>
        <v>0</v>
      </c>
      <c r="L62" s="350"/>
      <c r="M62" s="357">
        <v>2810</v>
      </c>
      <c r="N62" s="350"/>
      <c r="O62" s="357">
        <v>4244</v>
      </c>
      <c r="P62" s="350"/>
      <c r="Q62" s="357">
        <f>SUM(Q56:Q61)</f>
        <v>0</v>
      </c>
      <c r="R62" s="350"/>
      <c r="S62" s="357">
        <v>4244</v>
      </c>
      <c r="T62" s="350"/>
    </row>
    <row r="63" spans="1:20" ht="18" x14ac:dyDescent="0.3">
      <c r="A63" s="359" t="s">
        <v>215</v>
      </c>
      <c r="B63" s="330"/>
      <c r="C63" s="360">
        <v>-328</v>
      </c>
      <c r="D63" s="344"/>
      <c r="E63" s="360">
        <f t="shared" ref="E63" si="15">+G63-C63</f>
        <v>32</v>
      </c>
      <c r="F63" s="344"/>
      <c r="G63" s="360">
        <v>-296</v>
      </c>
      <c r="H63" s="344"/>
      <c r="I63" s="360">
        <v>-598</v>
      </c>
      <c r="J63" s="344"/>
      <c r="K63" s="383">
        <f t="shared" ref="K63" si="16">+M63-I63</f>
        <v>24</v>
      </c>
      <c r="L63" s="344"/>
      <c r="M63" s="360">
        <v>-574</v>
      </c>
      <c r="N63" s="344"/>
      <c r="O63" s="360">
        <v>-934</v>
      </c>
      <c r="P63" s="344"/>
      <c r="Q63" s="360">
        <f t="shared" ref="Q63" si="17">+S63-O63</f>
        <v>63</v>
      </c>
      <c r="R63" s="344"/>
      <c r="S63" s="360">
        <v>-871</v>
      </c>
      <c r="T63" s="344"/>
    </row>
    <row r="64" spans="1:20" ht="16.2" thickBot="1" x14ac:dyDescent="0.35">
      <c r="A64" s="208" t="s">
        <v>117</v>
      </c>
      <c r="B64" s="330"/>
      <c r="C64" s="362">
        <f>SUM(C62:C63)</f>
        <v>1012</v>
      </c>
      <c r="D64" s="363"/>
      <c r="E64" s="362">
        <f>SUM(E62:E63)</f>
        <v>32</v>
      </c>
      <c r="F64" s="363"/>
      <c r="G64" s="362">
        <f>SUM(G62:G63)</f>
        <v>1044</v>
      </c>
      <c r="H64" s="363"/>
      <c r="I64" s="362">
        <v>2212</v>
      </c>
      <c r="J64" s="363"/>
      <c r="K64" s="362">
        <f>+M64-I64</f>
        <v>24</v>
      </c>
      <c r="L64" s="363"/>
      <c r="M64" s="362">
        <v>2236</v>
      </c>
      <c r="N64" s="363"/>
      <c r="O64" s="362">
        <v>3310</v>
      </c>
      <c r="P64" s="363"/>
      <c r="Q64" s="362">
        <f>SUM(Q62:Q63)</f>
        <v>63</v>
      </c>
      <c r="R64" s="363"/>
      <c r="S64" s="362">
        <v>3373</v>
      </c>
      <c r="T64" s="363"/>
    </row>
    <row r="65" spans="1:20" ht="16.2" thickTop="1" x14ac:dyDescent="0.3">
      <c r="B65" s="330"/>
      <c r="C65" s="349"/>
      <c r="D65" s="350"/>
      <c r="E65" s="349"/>
      <c r="F65" s="350"/>
      <c r="G65" s="349"/>
      <c r="H65" s="350"/>
      <c r="I65" s="340"/>
      <c r="J65" s="341"/>
      <c r="K65" s="340"/>
      <c r="L65" s="341"/>
      <c r="M65" s="340"/>
      <c r="N65" s="341"/>
      <c r="O65" s="349"/>
      <c r="P65" s="350"/>
      <c r="Q65" s="349"/>
      <c r="R65" s="350"/>
      <c r="S65" s="349"/>
      <c r="T65" s="350"/>
    </row>
    <row r="66" spans="1:20" ht="18" x14ac:dyDescent="0.3">
      <c r="A66" s="208" t="s">
        <v>194</v>
      </c>
      <c r="B66" s="330"/>
      <c r="C66" s="349"/>
      <c r="D66" s="366"/>
      <c r="E66" s="349"/>
      <c r="F66" s="366"/>
      <c r="G66" s="349"/>
      <c r="H66" s="366"/>
      <c r="I66" s="349"/>
      <c r="J66" s="350"/>
      <c r="K66" s="349"/>
      <c r="L66" s="350"/>
      <c r="M66" s="349"/>
      <c r="N66" s="350"/>
      <c r="O66" s="349"/>
      <c r="P66" s="366"/>
      <c r="Q66" s="349"/>
      <c r="R66" s="366"/>
      <c r="S66" s="365"/>
      <c r="T66" s="366"/>
    </row>
    <row r="67" spans="1:20" ht="15.6" x14ac:dyDescent="0.3">
      <c r="A67" s="212" t="s">
        <v>29</v>
      </c>
      <c r="B67" s="331"/>
      <c r="C67" s="365">
        <v>10.4</v>
      </c>
      <c r="D67" s="332" t="s">
        <v>25</v>
      </c>
      <c r="E67" s="365">
        <v>0</v>
      </c>
      <c r="F67" s="332" t="s">
        <v>25</v>
      </c>
      <c r="G67" s="365">
        <v>10.4</v>
      </c>
      <c r="H67" s="332" t="s">
        <v>25</v>
      </c>
      <c r="I67" s="365">
        <f>I56/I46*100</f>
        <v>11.793646331177959</v>
      </c>
      <c r="J67" s="332" t="s">
        <v>25</v>
      </c>
      <c r="K67" s="365">
        <v>0</v>
      </c>
      <c r="L67" s="332" t="s">
        <v>25</v>
      </c>
      <c r="M67" s="365">
        <f>M56/M46*100</f>
        <v>11.793646331177959</v>
      </c>
      <c r="N67" s="332" t="s">
        <v>25</v>
      </c>
      <c r="O67" s="365">
        <v>11.598224195338513</v>
      </c>
      <c r="P67" s="332" t="s">
        <v>25</v>
      </c>
      <c r="Q67" s="365">
        <v>0</v>
      </c>
      <c r="R67" s="332" t="s">
        <v>25</v>
      </c>
      <c r="S67" s="365">
        <v>11.598224195338513</v>
      </c>
      <c r="T67" s="332" t="s">
        <v>25</v>
      </c>
    </row>
    <row r="68" spans="1:20" ht="15.6" x14ac:dyDescent="0.3">
      <c r="A68" s="212" t="s">
        <v>39</v>
      </c>
      <c r="B68" s="330"/>
      <c r="C68" s="365">
        <v>9</v>
      </c>
      <c r="D68" s="332" t="s">
        <v>25</v>
      </c>
      <c r="E68" s="365">
        <v>0</v>
      </c>
      <c r="F68" s="332" t="s">
        <v>25</v>
      </c>
      <c r="G68" s="365">
        <v>9</v>
      </c>
      <c r="H68" s="332" t="s">
        <v>25</v>
      </c>
      <c r="I68" s="365">
        <f t="shared" ref="I68:I73" si="18">I57/I47*100</f>
        <v>9.0971743625086141</v>
      </c>
      <c r="J68" s="332" t="s">
        <v>25</v>
      </c>
      <c r="K68" s="365">
        <v>0</v>
      </c>
      <c r="L68" s="332" t="s">
        <v>25</v>
      </c>
      <c r="M68" s="365">
        <f t="shared" ref="M68:M73" si="19">M57/M47*100</f>
        <v>9.0971743625086141</v>
      </c>
      <c r="N68" s="332" t="s">
        <v>25</v>
      </c>
      <c r="O68" s="365">
        <v>9.1045899172310012</v>
      </c>
      <c r="P68" s="332" t="s">
        <v>25</v>
      </c>
      <c r="Q68" s="365">
        <v>0</v>
      </c>
      <c r="R68" s="332" t="s">
        <v>25</v>
      </c>
      <c r="S68" s="365">
        <v>9.1045899172310012</v>
      </c>
      <c r="T68" s="332" t="s">
        <v>25</v>
      </c>
    </row>
    <row r="69" spans="1:20" s="336" customFormat="1" ht="15.6" x14ac:dyDescent="0.3">
      <c r="A69" s="212" t="s">
        <v>168</v>
      </c>
      <c r="B69" s="330"/>
      <c r="C69" s="365">
        <v>15</v>
      </c>
      <c r="D69" s="332" t="s">
        <v>25</v>
      </c>
      <c r="E69" s="365">
        <v>-15</v>
      </c>
      <c r="F69" s="332" t="s">
        <v>25</v>
      </c>
      <c r="G69" s="365">
        <v>0</v>
      </c>
      <c r="H69" s="332" t="s">
        <v>25</v>
      </c>
      <c r="I69" s="365">
        <f t="shared" si="18"/>
        <v>14.274247491638798</v>
      </c>
      <c r="J69" s="332" t="s">
        <v>25</v>
      </c>
      <c r="K69" s="365">
        <f>M69-I69</f>
        <v>-14.274247491638798</v>
      </c>
      <c r="L69" s="332" t="s">
        <v>25</v>
      </c>
      <c r="M69" s="365">
        <v>0</v>
      </c>
      <c r="N69" s="332" t="s">
        <v>25</v>
      </c>
      <c r="O69" s="365">
        <v>13.95554768440627</v>
      </c>
      <c r="P69" s="332" t="s">
        <v>25</v>
      </c>
      <c r="Q69" s="365">
        <f>S69-O69</f>
        <v>-13.95554768440627</v>
      </c>
      <c r="R69" s="332" t="s">
        <v>25</v>
      </c>
      <c r="S69" s="365">
        <v>0</v>
      </c>
      <c r="T69" s="332" t="s">
        <v>25</v>
      </c>
    </row>
    <row r="70" spans="1:20" ht="15.6" x14ac:dyDescent="0.3">
      <c r="A70" s="212" t="s">
        <v>155</v>
      </c>
      <c r="B70" s="330"/>
      <c r="C70" s="365">
        <v>0</v>
      </c>
      <c r="D70" s="332" t="s">
        <v>25</v>
      </c>
      <c r="E70" s="365">
        <v>21</v>
      </c>
      <c r="F70" s="332" t="s">
        <v>25</v>
      </c>
      <c r="G70" s="365">
        <v>21</v>
      </c>
      <c r="H70" s="332" t="s">
        <v>25</v>
      </c>
      <c r="I70" s="365">
        <v>0</v>
      </c>
      <c r="J70" s="332" t="s">
        <v>25</v>
      </c>
      <c r="K70" s="365">
        <f>M70-I70</f>
        <v>18.952618453865338</v>
      </c>
      <c r="L70" s="332" t="s">
        <v>25</v>
      </c>
      <c r="M70" s="365">
        <f>M59/M49*100</f>
        <v>18.952618453865338</v>
      </c>
      <c r="N70" s="332" t="s">
        <v>25</v>
      </c>
      <c r="O70" s="365">
        <v>0</v>
      </c>
      <c r="P70" s="332" t="s">
        <v>25</v>
      </c>
      <c r="Q70" s="365">
        <f t="shared" ref="Q70:Q72" si="20">S70-O70</f>
        <v>17.697841726618705</v>
      </c>
      <c r="R70" s="332" t="s">
        <v>25</v>
      </c>
      <c r="S70" s="365">
        <v>17.697841726618705</v>
      </c>
      <c r="T70" s="332" t="s">
        <v>25</v>
      </c>
    </row>
    <row r="71" spans="1:20" ht="15.6" x14ac:dyDescent="0.3">
      <c r="A71" s="212" t="s">
        <v>156</v>
      </c>
      <c r="B71" s="330"/>
      <c r="C71" s="365">
        <v>0</v>
      </c>
      <c r="D71" s="332" t="s">
        <v>25</v>
      </c>
      <c r="E71" s="365">
        <v>8.5</v>
      </c>
      <c r="F71" s="332" t="s">
        <v>25</v>
      </c>
      <c r="G71" s="365">
        <v>8.5</v>
      </c>
      <c r="H71" s="332" t="s">
        <v>25</v>
      </c>
      <c r="I71" s="365">
        <v>0</v>
      </c>
      <c r="J71" s="332" t="s">
        <v>25</v>
      </c>
      <c r="K71" s="365">
        <f t="shared" ref="K71:K73" si="21">M71-I71</f>
        <v>9.1262639357013224</v>
      </c>
      <c r="L71" s="332" t="s">
        <v>25</v>
      </c>
      <c r="M71" s="365">
        <f t="shared" si="19"/>
        <v>9.1262639357013224</v>
      </c>
      <c r="N71" s="332" t="s">
        <v>25</v>
      </c>
      <c r="O71" s="365">
        <v>0</v>
      </c>
      <c r="P71" s="332" t="s">
        <v>25</v>
      </c>
      <c r="Q71" s="365">
        <f t="shared" si="20"/>
        <v>9.6170659206154916</v>
      </c>
      <c r="R71" s="332" t="s">
        <v>25</v>
      </c>
      <c r="S71" s="365">
        <v>9.6170659206154916</v>
      </c>
      <c r="T71" s="332" t="s">
        <v>25</v>
      </c>
    </row>
    <row r="72" spans="1:20" ht="15.6" x14ac:dyDescent="0.3">
      <c r="A72" s="68" t="s">
        <v>30</v>
      </c>
      <c r="B72" s="330"/>
      <c r="C72" s="365">
        <v>12</v>
      </c>
      <c r="D72" s="332" t="s">
        <v>25</v>
      </c>
      <c r="E72" s="365">
        <v>0.59999999999999964</v>
      </c>
      <c r="F72" s="332" t="s">
        <v>25</v>
      </c>
      <c r="G72" s="365">
        <v>12.6</v>
      </c>
      <c r="H72" s="332" t="s">
        <v>25</v>
      </c>
      <c r="I72" s="365">
        <f t="shared" si="18"/>
        <v>11.891385767790261</v>
      </c>
      <c r="J72" s="332" t="s">
        <v>25</v>
      </c>
      <c r="K72" s="365">
        <f t="shared" si="21"/>
        <v>0.69913046673438117</v>
      </c>
      <c r="L72" s="332" t="s">
        <v>25</v>
      </c>
      <c r="M72" s="365">
        <f t="shared" si="19"/>
        <v>12.590516234524642</v>
      </c>
      <c r="N72" s="332" t="s">
        <v>25</v>
      </c>
      <c r="O72" s="365">
        <v>12.77435654508132</v>
      </c>
      <c r="P72" s="332" t="s">
        <v>25</v>
      </c>
      <c r="Q72" s="365">
        <f t="shared" si="20"/>
        <v>0.6335527033825219</v>
      </c>
      <c r="R72" s="332" t="s">
        <v>25</v>
      </c>
      <c r="S72" s="365">
        <v>13.407909248463842</v>
      </c>
      <c r="T72" s="332" t="s">
        <v>25</v>
      </c>
    </row>
    <row r="73" spans="1:20" ht="15.6" x14ac:dyDescent="0.3">
      <c r="A73" s="227" t="s">
        <v>114</v>
      </c>
      <c r="B73" s="330"/>
      <c r="C73" s="365">
        <v>11.9</v>
      </c>
      <c r="D73" s="332" t="s">
        <v>25</v>
      </c>
      <c r="E73" s="365">
        <v>0</v>
      </c>
      <c r="F73" s="332" t="s">
        <v>25</v>
      </c>
      <c r="G73" s="365">
        <v>11.9</v>
      </c>
      <c r="H73" s="332" t="s">
        <v>25</v>
      </c>
      <c r="I73" s="365">
        <f t="shared" si="18"/>
        <v>12.104764366330663</v>
      </c>
      <c r="J73" s="332" t="s">
        <v>25</v>
      </c>
      <c r="K73" s="365">
        <f t="shared" si="21"/>
        <v>0</v>
      </c>
      <c r="L73" s="332" t="s">
        <v>25</v>
      </c>
      <c r="M73" s="365">
        <f t="shared" si="19"/>
        <v>12.104764366330663</v>
      </c>
      <c r="N73" s="332" t="s">
        <v>25</v>
      </c>
      <c r="O73" s="365">
        <v>12.097027050138244</v>
      </c>
      <c r="P73" s="332" t="s">
        <v>25</v>
      </c>
      <c r="Q73" s="365">
        <v>0</v>
      </c>
      <c r="R73" s="332" t="s">
        <v>25</v>
      </c>
      <c r="S73" s="365">
        <v>12.097027050138244</v>
      </c>
      <c r="T73" s="332" t="s">
        <v>25</v>
      </c>
    </row>
    <row r="74" spans="1:20" ht="15.6" x14ac:dyDescent="0.3">
      <c r="A74" s="208"/>
      <c r="B74" s="330"/>
      <c r="C74" s="368"/>
      <c r="D74" s="370"/>
      <c r="E74" s="368"/>
      <c r="F74" s="370"/>
      <c r="G74" s="368"/>
      <c r="H74" s="370"/>
      <c r="I74" s="368"/>
      <c r="J74" s="370"/>
      <c r="K74" s="368"/>
      <c r="L74" s="370"/>
      <c r="M74" s="368"/>
      <c r="N74" s="370"/>
      <c r="O74" s="368"/>
      <c r="P74" s="370"/>
      <c r="Q74" s="368"/>
      <c r="R74" s="370"/>
      <c r="S74" s="368"/>
      <c r="T74" s="370"/>
    </row>
    <row r="75" spans="1:20" ht="15.6" x14ac:dyDescent="0.3">
      <c r="A75" s="227" t="s">
        <v>115</v>
      </c>
      <c r="B75" s="367"/>
      <c r="C75" s="365">
        <v>9</v>
      </c>
      <c r="D75" s="332" t="s">
        <v>25</v>
      </c>
      <c r="E75" s="365">
        <v>0.19999999999999929</v>
      </c>
      <c r="F75" s="332" t="s">
        <v>25</v>
      </c>
      <c r="G75" s="365">
        <v>9.1999999999999993</v>
      </c>
      <c r="H75" s="332" t="s">
        <v>25</v>
      </c>
      <c r="I75" s="365">
        <f>I64/I52*100</f>
        <v>9.528732661325062</v>
      </c>
      <c r="J75" s="332" t="s">
        <v>25</v>
      </c>
      <c r="K75" s="365">
        <f>M75-I75</f>
        <v>0.10338588782631142</v>
      </c>
      <c r="L75" s="332" t="s">
        <v>25</v>
      </c>
      <c r="M75" s="365">
        <f>M64/M52*100</f>
        <v>9.6321185491513734</v>
      </c>
      <c r="N75" s="332" t="s">
        <v>25</v>
      </c>
      <c r="O75" s="365">
        <v>9.4347689764273301</v>
      </c>
      <c r="P75" s="332" t="s">
        <v>25</v>
      </c>
      <c r="Q75" s="365">
        <f t="shared" ref="Q75" si="22">S75-O75</f>
        <v>0.17957415272354105</v>
      </c>
      <c r="R75" s="332" t="s">
        <v>25</v>
      </c>
      <c r="S75" s="365">
        <v>9.6143431291508712</v>
      </c>
      <c r="T75" s="332" t="s">
        <v>25</v>
      </c>
    </row>
    <row r="76" spans="1:20" ht="15.6" x14ac:dyDescent="0.3">
      <c r="A76" s="369"/>
      <c r="B76" s="330"/>
      <c r="J76" s="371"/>
      <c r="L76" s="371"/>
      <c r="N76" s="370"/>
      <c r="P76" s="371"/>
      <c r="R76" s="371"/>
      <c r="T76" s="370"/>
    </row>
    <row r="77" spans="1:20" s="372" customFormat="1" ht="18" customHeight="1" x14ac:dyDescent="0.25">
      <c r="A77" s="461" t="s">
        <v>199</v>
      </c>
      <c r="B77" s="461"/>
      <c r="C77" s="461"/>
      <c r="D77" s="461"/>
      <c r="E77" s="461"/>
      <c r="F77" s="461"/>
      <c r="G77" s="461"/>
      <c r="H77" s="461"/>
      <c r="I77" s="461"/>
      <c r="J77" s="461"/>
      <c r="K77" s="461"/>
      <c r="L77" s="461"/>
      <c r="M77" s="461"/>
      <c r="N77" s="461"/>
      <c r="O77" s="461"/>
      <c r="P77" s="461"/>
      <c r="Q77" s="461"/>
      <c r="R77" s="461"/>
      <c r="S77" s="461"/>
      <c r="T77" s="461"/>
    </row>
    <row r="78" spans="1:20" s="372" customFormat="1" ht="18" customHeight="1" x14ac:dyDescent="0.25">
      <c r="A78" s="462" t="s">
        <v>218</v>
      </c>
      <c r="B78" s="462"/>
      <c r="C78" s="462"/>
      <c r="D78" s="462"/>
      <c r="E78" s="462"/>
      <c r="F78" s="462"/>
      <c r="G78" s="462"/>
      <c r="H78" s="462"/>
      <c r="I78" s="462"/>
      <c r="J78" s="462"/>
      <c r="K78" s="462"/>
      <c r="L78" s="462"/>
      <c r="M78" s="462"/>
      <c r="N78" s="462"/>
      <c r="O78" s="462"/>
      <c r="P78" s="462"/>
      <c r="Q78" s="462"/>
      <c r="R78" s="462"/>
      <c r="S78" s="462"/>
      <c r="T78" s="462"/>
    </row>
    <row r="79" spans="1:20" s="372" customFormat="1" ht="18" customHeight="1" x14ac:dyDescent="0.25">
      <c r="A79" s="462" t="s">
        <v>248</v>
      </c>
      <c r="B79" s="462"/>
      <c r="C79" s="462"/>
      <c r="D79" s="462"/>
      <c r="E79" s="462"/>
      <c r="F79" s="462"/>
      <c r="G79" s="462"/>
      <c r="H79" s="462"/>
      <c r="I79" s="462"/>
      <c r="J79" s="462"/>
      <c r="K79" s="462"/>
      <c r="L79" s="462"/>
      <c r="M79" s="462"/>
      <c r="N79" s="462"/>
      <c r="O79" s="462"/>
      <c r="P79" s="462"/>
      <c r="Q79" s="462"/>
      <c r="R79" s="462"/>
      <c r="S79" s="462"/>
      <c r="T79" s="462"/>
    </row>
    <row r="80" spans="1:20" s="372" customFormat="1" ht="18" customHeight="1" x14ac:dyDescent="0.3">
      <c r="A80" s="452" t="s">
        <v>221</v>
      </c>
      <c r="B80" s="428"/>
      <c r="C80" s="429"/>
      <c r="D80" s="375"/>
      <c r="E80" s="429"/>
      <c r="F80" s="375"/>
      <c r="G80" s="429"/>
      <c r="H80" s="375"/>
      <c r="I80" s="429"/>
      <c r="J80" s="376"/>
      <c r="K80" s="429"/>
      <c r="L80" s="376"/>
      <c r="M80" s="429"/>
      <c r="N80" s="430"/>
      <c r="O80" s="430"/>
      <c r="P80" s="430"/>
      <c r="Q80" s="430"/>
      <c r="R80" s="430"/>
      <c r="S80" s="430"/>
      <c r="T80" s="430"/>
    </row>
    <row r="81" spans="1:20" s="372" customFormat="1" ht="18" customHeight="1" x14ac:dyDescent="0.25">
      <c r="A81" s="462" t="s">
        <v>225</v>
      </c>
      <c r="B81" s="462"/>
      <c r="C81" s="462"/>
      <c r="D81" s="462"/>
      <c r="E81" s="462"/>
      <c r="F81" s="462"/>
      <c r="G81" s="462"/>
      <c r="H81" s="462"/>
      <c r="I81" s="462"/>
      <c r="J81" s="462"/>
      <c r="K81" s="462"/>
      <c r="L81" s="462"/>
      <c r="M81" s="462"/>
      <c r="N81" s="462"/>
      <c r="O81" s="462"/>
      <c r="P81" s="462"/>
      <c r="Q81" s="462"/>
      <c r="R81" s="462"/>
      <c r="S81" s="462"/>
      <c r="T81" s="462"/>
    </row>
    <row r="82" spans="1:20" s="372" customFormat="1" ht="18" customHeight="1" x14ac:dyDescent="0.25">
      <c r="A82" s="469" t="s">
        <v>255</v>
      </c>
      <c r="B82" s="469"/>
      <c r="C82" s="469"/>
      <c r="D82" s="469"/>
      <c r="E82" s="469"/>
      <c r="F82" s="469"/>
      <c r="G82" s="469"/>
      <c r="H82" s="469"/>
      <c r="I82" s="469"/>
      <c r="J82" s="469"/>
      <c r="K82" s="469"/>
      <c r="L82" s="469"/>
      <c r="M82" s="469"/>
      <c r="N82" s="469"/>
      <c r="O82" s="469"/>
      <c r="P82" s="469"/>
      <c r="Q82" s="469"/>
      <c r="R82" s="469"/>
      <c r="S82" s="469"/>
      <c r="T82" s="469"/>
    </row>
    <row r="83" spans="1:20" s="372" customFormat="1" ht="15.75" customHeight="1" x14ac:dyDescent="0.25">
      <c r="A83" s="470" t="s">
        <v>256</v>
      </c>
      <c r="B83" s="470"/>
      <c r="C83" s="470"/>
      <c r="D83" s="470"/>
      <c r="E83" s="470"/>
      <c r="F83" s="470"/>
      <c r="G83" s="470"/>
      <c r="H83" s="470"/>
      <c r="I83" s="470"/>
      <c r="J83" s="470"/>
      <c r="K83" s="470"/>
      <c r="L83" s="470"/>
      <c r="M83" s="470"/>
      <c r="N83" s="470"/>
      <c r="O83" s="470"/>
      <c r="P83" s="377"/>
      <c r="Q83" s="377"/>
      <c r="R83" s="377"/>
      <c r="S83" s="377"/>
      <c r="T83" s="377"/>
    </row>
    <row r="88" spans="1:20" ht="22.8" x14ac:dyDescent="0.25">
      <c r="A88" s="453"/>
      <c r="B88" s="453"/>
      <c r="C88" s="453"/>
      <c r="D88" s="453"/>
      <c r="E88" s="453"/>
      <c r="F88" s="453"/>
      <c r="G88" s="453"/>
      <c r="H88" s="453"/>
      <c r="I88" s="453"/>
    </row>
    <row r="89" spans="1:20" ht="20.399999999999999" x14ac:dyDescent="0.25">
      <c r="A89" s="456"/>
      <c r="B89" s="456"/>
      <c r="C89" s="456"/>
      <c r="D89" s="456"/>
      <c r="E89" s="456"/>
      <c r="F89" s="456"/>
      <c r="G89" s="456"/>
      <c r="H89" s="456"/>
      <c r="I89" s="456"/>
    </row>
    <row r="90" spans="1:20" ht="20.399999999999999" x14ac:dyDescent="0.25">
      <c r="A90" s="454"/>
      <c r="B90" s="454"/>
      <c r="C90" s="454"/>
      <c r="D90" s="454"/>
      <c r="E90" s="454"/>
      <c r="F90" s="454"/>
      <c r="G90" s="454"/>
      <c r="H90" s="454"/>
      <c r="I90" s="454"/>
    </row>
  </sheetData>
  <mergeCells count="15">
    <mergeCell ref="A88:I88"/>
    <mergeCell ref="A89:I89"/>
    <mergeCell ref="A90:I90"/>
    <mergeCell ref="C7:G7"/>
    <mergeCell ref="I7:M7"/>
    <mergeCell ref="A82:T82"/>
    <mergeCell ref="O7:S7"/>
    <mergeCell ref="A83:O83"/>
    <mergeCell ref="A77:T77"/>
    <mergeCell ref="A78:T78"/>
    <mergeCell ref="A79:T79"/>
    <mergeCell ref="A81:T81"/>
    <mergeCell ref="I43:M43"/>
    <mergeCell ref="O43:S43"/>
    <mergeCell ref="C43:G43"/>
  </mergeCells>
  <printOptions horizontalCentered="1"/>
  <pageMargins left="0.16" right="0.16" top="0.27" bottom="0.33" header="0.28999999999999998" footer="0.16"/>
  <pageSetup scale="43" orientation="landscape" r:id="rId1"/>
  <headerFooter>
    <oddFooter>&amp;CTable 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Z83"/>
  <sheetViews>
    <sheetView zoomScale="60" zoomScaleNormal="60" zoomScaleSheetLayoutView="70" workbookViewId="0"/>
  </sheetViews>
  <sheetFormatPr defaultColWidth="8.90625" defaultRowHeight="15" x14ac:dyDescent="0.25"/>
  <cols>
    <col min="1" max="1" width="17.36328125" style="332" customWidth="1"/>
    <col min="2" max="2" width="23.453125" style="332" customWidth="1"/>
    <col min="3" max="3" width="13.1796875" style="332" customWidth="1"/>
    <col min="4" max="4" width="2.6328125" style="324" customWidth="1"/>
    <col min="5" max="5" width="13.1796875" style="332" customWidth="1"/>
    <col min="6" max="6" width="2.6328125" style="324" customWidth="1"/>
    <col min="7" max="7" width="13.1796875" style="332" customWidth="1"/>
    <col min="8" max="8" width="2.6328125" style="324" customWidth="1"/>
    <col min="9" max="9" width="13.1796875" style="332" customWidth="1"/>
    <col min="10" max="10" width="2.6328125" style="324" customWidth="1"/>
    <col min="11" max="11" width="13.1796875" style="332" customWidth="1"/>
    <col min="12" max="12" width="2.6328125" style="324" customWidth="1"/>
    <col min="13" max="13" width="13.1796875" style="332" customWidth="1"/>
    <col min="14" max="14" width="2.6328125" style="324" customWidth="1"/>
    <col min="15" max="15" width="13.1796875" style="332" customWidth="1"/>
    <col min="16" max="16" width="2.6328125" style="324" customWidth="1"/>
    <col min="17" max="17" width="13.1796875" style="332" customWidth="1"/>
    <col min="18" max="18" width="2.6328125" style="324" customWidth="1"/>
    <col min="19" max="19" width="13.1796875" style="332" customWidth="1"/>
    <col min="20" max="20" width="2.6328125" style="324" customWidth="1"/>
    <col min="21" max="21" width="13.1796875" style="332" customWidth="1"/>
    <col min="22" max="22" width="2.6328125" style="324" customWidth="1"/>
    <col min="23" max="23" width="13.1796875" style="332" customWidth="1"/>
    <col min="24" max="24" width="2.6328125" style="324" customWidth="1"/>
    <col min="25" max="25" width="13.1796875" style="332" customWidth="1"/>
    <col min="26" max="26" width="2.6328125" style="324" customWidth="1"/>
    <col min="27" max="244" width="8.90625" style="332"/>
    <col min="245" max="245" width="17.36328125" style="332" customWidth="1"/>
    <col min="246" max="246" width="20.90625" style="332" customWidth="1"/>
    <col min="247" max="247" width="10.81640625" style="332" customWidth="1"/>
    <col min="248" max="248" width="19" style="332" customWidth="1"/>
    <col min="249" max="249" width="3.81640625" style="332" customWidth="1"/>
    <col min="250" max="250" width="19" style="332" customWidth="1"/>
    <col min="251" max="251" width="3.81640625" style="332" customWidth="1"/>
    <col min="252" max="252" width="19" style="332" customWidth="1"/>
    <col min="253" max="253" width="3.81640625" style="332" customWidth="1"/>
    <col min="254" max="254" width="19" style="332" customWidth="1"/>
    <col min="255" max="255" width="8.90625" style="332"/>
    <col min="256" max="256" width="19" style="332" customWidth="1"/>
    <col min="257" max="257" width="3.81640625" style="332" customWidth="1"/>
    <col min="258" max="258" width="19" style="332" customWidth="1"/>
    <col min="259" max="500" width="8.90625" style="332"/>
    <col min="501" max="501" width="17.36328125" style="332" customWidth="1"/>
    <col min="502" max="502" width="20.90625" style="332" customWidth="1"/>
    <col min="503" max="503" width="10.81640625" style="332" customWidth="1"/>
    <col min="504" max="504" width="19" style="332" customWidth="1"/>
    <col min="505" max="505" width="3.81640625" style="332" customWidth="1"/>
    <col min="506" max="506" width="19" style="332" customWidth="1"/>
    <col min="507" max="507" width="3.81640625" style="332" customWidth="1"/>
    <col min="508" max="508" width="19" style="332" customWidth="1"/>
    <col min="509" max="509" width="3.81640625" style="332" customWidth="1"/>
    <col min="510" max="510" width="19" style="332" customWidth="1"/>
    <col min="511" max="511" width="8.90625" style="332"/>
    <col min="512" max="512" width="19" style="332" customWidth="1"/>
    <col min="513" max="513" width="3.81640625" style="332" customWidth="1"/>
    <col min="514" max="514" width="19" style="332" customWidth="1"/>
    <col min="515" max="756" width="8.90625" style="332"/>
    <col min="757" max="757" width="17.36328125" style="332" customWidth="1"/>
    <col min="758" max="758" width="20.90625" style="332" customWidth="1"/>
    <col min="759" max="759" width="10.81640625" style="332" customWidth="1"/>
    <col min="760" max="760" width="19" style="332" customWidth="1"/>
    <col min="761" max="761" width="3.81640625" style="332" customWidth="1"/>
    <col min="762" max="762" width="19" style="332" customWidth="1"/>
    <col min="763" max="763" width="3.81640625" style="332" customWidth="1"/>
    <col min="764" max="764" width="19" style="332" customWidth="1"/>
    <col min="765" max="765" width="3.81640625" style="332" customWidth="1"/>
    <col min="766" max="766" width="19" style="332" customWidth="1"/>
    <col min="767" max="767" width="8.90625" style="332"/>
    <col min="768" max="768" width="19" style="332" customWidth="1"/>
    <col min="769" max="769" width="3.81640625" style="332" customWidth="1"/>
    <col min="770" max="770" width="19" style="332" customWidth="1"/>
    <col min="771" max="1012" width="8.90625" style="332"/>
    <col min="1013" max="1013" width="17.36328125" style="332" customWidth="1"/>
    <col min="1014" max="1014" width="20.90625" style="332" customWidth="1"/>
    <col min="1015" max="1015" width="10.81640625" style="332" customWidth="1"/>
    <col min="1016" max="1016" width="19" style="332" customWidth="1"/>
    <col min="1017" max="1017" width="3.81640625" style="332" customWidth="1"/>
    <col min="1018" max="1018" width="19" style="332" customWidth="1"/>
    <col min="1019" max="1019" width="3.81640625" style="332" customWidth="1"/>
    <col min="1020" max="1020" width="19" style="332" customWidth="1"/>
    <col min="1021" max="1021" width="3.81640625" style="332" customWidth="1"/>
    <col min="1022" max="1022" width="19" style="332" customWidth="1"/>
    <col min="1023" max="1023" width="8.90625" style="332"/>
    <col min="1024" max="1024" width="19" style="332" customWidth="1"/>
    <col min="1025" max="1025" width="3.81640625" style="332" customWidth="1"/>
    <col min="1026" max="1026" width="19" style="332" customWidth="1"/>
    <col min="1027" max="1268" width="8.90625" style="332"/>
    <col min="1269" max="1269" width="17.36328125" style="332" customWidth="1"/>
    <col min="1270" max="1270" width="20.90625" style="332" customWidth="1"/>
    <col min="1271" max="1271" width="10.81640625" style="332" customWidth="1"/>
    <col min="1272" max="1272" width="19" style="332" customWidth="1"/>
    <col min="1273" max="1273" width="3.81640625" style="332" customWidth="1"/>
    <col min="1274" max="1274" width="19" style="332" customWidth="1"/>
    <col min="1275" max="1275" width="3.81640625" style="332" customWidth="1"/>
    <col min="1276" max="1276" width="19" style="332" customWidth="1"/>
    <col min="1277" max="1277" width="3.81640625" style="332" customWidth="1"/>
    <col min="1278" max="1278" width="19" style="332" customWidth="1"/>
    <col min="1279" max="1279" width="8.90625" style="332"/>
    <col min="1280" max="1280" width="19" style="332" customWidth="1"/>
    <col min="1281" max="1281" width="3.81640625" style="332" customWidth="1"/>
    <col min="1282" max="1282" width="19" style="332" customWidth="1"/>
    <col min="1283" max="1524" width="8.90625" style="332"/>
    <col min="1525" max="1525" width="17.36328125" style="332" customWidth="1"/>
    <col min="1526" max="1526" width="20.90625" style="332" customWidth="1"/>
    <col min="1527" max="1527" width="10.81640625" style="332" customWidth="1"/>
    <col min="1528" max="1528" width="19" style="332" customWidth="1"/>
    <col min="1529" max="1529" width="3.81640625" style="332" customWidth="1"/>
    <col min="1530" max="1530" width="19" style="332" customWidth="1"/>
    <col min="1531" max="1531" width="3.81640625" style="332" customWidth="1"/>
    <col min="1532" max="1532" width="19" style="332" customWidth="1"/>
    <col min="1533" max="1533" width="3.81640625" style="332" customWidth="1"/>
    <col min="1534" max="1534" width="19" style="332" customWidth="1"/>
    <col min="1535" max="1535" width="8.90625" style="332"/>
    <col min="1536" max="1536" width="19" style="332" customWidth="1"/>
    <col min="1537" max="1537" width="3.81640625" style="332" customWidth="1"/>
    <col min="1538" max="1538" width="19" style="332" customWidth="1"/>
    <col min="1539" max="1780" width="8.90625" style="332"/>
    <col min="1781" max="1781" width="17.36328125" style="332" customWidth="1"/>
    <col min="1782" max="1782" width="20.90625" style="332" customWidth="1"/>
    <col min="1783" max="1783" width="10.81640625" style="332" customWidth="1"/>
    <col min="1784" max="1784" width="19" style="332" customWidth="1"/>
    <col min="1785" max="1785" width="3.81640625" style="332" customWidth="1"/>
    <col min="1786" max="1786" width="19" style="332" customWidth="1"/>
    <col min="1787" max="1787" width="3.81640625" style="332" customWidth="1"/>
    <col min="1788" max="1788" width="19" style="332" customWidth="1"/>
    <col min="1789" max="1789" width="3.81640625" style="332" customWidth="1"/>
    <col min="1790" max="1790" width="19" style="332" customWidth="1"/>
    <col min="1791" max="1791" width="8.90625" style="332"/>
    <col min="1792" max="1792" width="19" style="332" customWidth="1"/>
    <col min="1793" max="1793" width="3.81640625" style="332" customWidth="1"/>
    <col min="1794" max="1794" width="19" style="332" customWidth="1"/>
    <col min="1795" max="2036" width="8.90625" style="332"/>
    <col min="2037" max="2037" width="17.36328125" style="332" customWidth="1"/>
    <col min="2038" max="2038" width="20.90625" style="332" customWidth="1"/>
    <col min="2039" max="2039" width="10.81640625" style="332" customWidth="1"/>
    <col min="2040" max="2040" width="19" style="332" customWidth="1"/>
    <col min="2041" max="2041" width="3.81640625" style="332" customWidth="1"/>
    <col min="2042" max="2042" width="19" style="332" customWidth="1"/>
    <col min="2043" max="2043" width="3.81640625" style="332" customWidth="1"/>
    <col min="2044" max="2044" width="19" style="332" customWidth="1"/>
    <col min="2045" max="2045" width="3.81640625" style="332" customWidth="1"/>
    <col min="2046" max="2046" width="19" style="332" customWidth="1"/>
    <col min="2047" max="2047" width="8.90625" style="332"/>
    <col min="2048" max="2048" width="19" style="332" customWidth="1"/>
    <col min="2049" max="2049" width="3.81640625" style="332" customWidth="1"/>
    <col min="2050" max="2050" width="19" style="332" customWidth="1"/>
    <col min="2051" max="2292" width="8.90625" style="332"/>
    <col min="2293" max="2293" width="17.36328125" style="332" customWidth="1"/>
    <col min="2294" max="2294" width="20.90625" style="332" customWidth="1"/>
    <col min="2295" max="2295" width="10.81640625" style="332" customWidth="1"/>
    <col min="2296" max="2296" width="19" style="332" customWidth="1"/>
    <col min="2297" max="2297" width="3.81640625" style="332" customWidth="1"/>
    <col min="2298" max="2298" width="19" style="332" customWidth="1"/>
    <col min="2299" max="2299" width="3.81640625" style="332" customWidth="1"/>
    <col min="2300" max="2300" width="19" style="332" customWidth="1"/>
    <col min="2301" max="2301" width="3.81640625" style="332" customWidth="1"/>
    <col min="2302" max="2302" width="19" style="332" customWidth="1"/>
    <col min="2303" max="2303" width="8.90625" style="332"/>
    <col min="2304" max="2304" width="19" style="332" customWidth="1"/>
    <col min="2305" max="2305" width="3.81640625" style="332" customWidth="1"/>
    <col min="2306" max="2306" width="19" style="332" customWidth="1"/>
    <col min="2307" max="2548" width="8.90625" style="332"/>
    <col min="2549" max="2549" width="17.36328125" style="332" customWidth="1"/>
    <col min="2550" max="2550" width="20.90625" style="332" customWidth="1"/>
    <col min="2551" max="2551" width="10.81640625" style="332" customWidth="1"/>
    <col min="2552" max="2552" width="19" style="332" customWidth="1"/>
    <col min="2553" max="2553" width="3.81640625" style="332" customWidth="1"/>
    <col min="2554" max="2554" width="19" style="332" customWidth="1"/>
    <col min="2555" max="2555" width="3.81640625" style="332" customWidth="1"/>
    <col min="2556" max="2556" width="19" style="332" customWidth="1"/>
    <col min="2557" max="2557" width="3.81640625" style="332" customWidth="1"/>
    <col min="2558" max="2558" width="19" style="332" customWidth="1"/>
    <col min="2559" max="2559" width="8.90625" style="332"/>
    <col min="2560" max="2560" width="19" style="332" customWidth="1"/>
    <col min="2561" max="2561" width="3.81640625" style="332" customWidth="1"/>
    <col min="2562" max="2562" width="19" style="332" customWidth="1"/>
    <col min="2563" max="2804" width="8.90625" style="332"/>
    <col min="2805" max="2805" width="17.36328125" style="332" customWidth="1"/>
    <col min="2806" max="2806" width="20.90625" style="332" customWidth="1"/>
    <col min="2807" max="2807" width="10.81640625" style="332" customWidth="1"/>
    <col min="2808" max="2808" width="19" style="332" customWidth="1"/>
    <col min="2809" max="2809" width="3.81640625" style="332" customWidth="1"/>
    <col min="2810" max="2810" width="19" style="332" customWidth="1"/>
    <col min="2811" max="2811" width="3.81640625" style="332" customWidth="1"/>
    <col min="2812" max="2812" width="19" style="332" customWidth="1"/>
    <col min="2813" max="2813" width="3.81640625" style="332" customWidth="1"/>
    <col min="2814" max="2814" width="19" style="332" customWidth="1"/>
    <col min="2815" max="2815" width="8.90625" style="332"/>
    <col min="2816" max="2816" width="19" style="332" customWidth="1"/>
    <col min="2817" max="2817" width="3.81640625" style="332" customWidth="1"/>
    <col min="2818" max="2818" width="19" style="332" customWidth="1"/>
    <col min="2819" max="3060" width="8.90625" style="332"/>
    <col min="3061" max="3061" width="17.36328125" style="332" customWidth="1"/>
    <col min="3062" max="3062" width="20.90625" style="332" customWidth="1"/>
    <col min="3063" max="3063" width="10.81640625" style="332" customWidth="1"/>
    <col min="3064" max="3064" width="19" style="332" customWidth="1"/>
    <col min="3065" max="3065" width="3.81640625" style="332" customWidth="1"/>
    <col min="3066" max="3066" width="19" style="332" customWidth="1"/>
    <col min="3067" max="3067" width="3.81640625" style="332" customWidth="1"/>
    <col min="3068" max="3068" width="19" style="332" customWidth="1"/>
    <col min="3069" max="3069" width="3.81640625" style="332" customWidth="1"/>
    <col min="3070" max="3070" width="19" style="332" customWidth="1"/>
    <col min="3071" max="3071" width="8.90625" style="332"/>
    <col min="3072" max="3072" width="19" style="332" customWidth="1"/>
    <col min="3073" max="3073" width="3.81640625" style="332" customWidth="1"/>
    <col min="3074" max="3074" width="19" style="332" customWidth="1"/>
    <col min="3075" max="3316" width="8.90625" style="332"/>
    <col min="3317" max="3317" width="17.36328125" style="332" customWidth="1"/>
    <col min="3318" max="3318" width="20.90625" style="332" customWidth="1"/>
    <col min="3319" max="3319" width="10.81640625" style="332" customWidth="1"/>
    <col min="3320" max="3320" width="19" style="332" customWidth="1"/>
    <col min="3321" max="3321" width="3.81640625" style="332" customWidth="1"/>
    <col min="3322" max="3322" width="19" style="332" customWidth="1"/>
    <col min="3323" max="3323" width="3.81640625" style="332" customWidth="1"/>
    <col min="3324" max="3324" width="19" style="332" customWidth="1"/>
    <col min="3325" max="3325" width="3.81640625" style="332" customWidth="1"/>
    <col min="3326" max="3326" width="19" style="332" customWidth="1"/>
    <col min="3327" max="3327" width="8.90625" style="332"/>
    <col min="3328" max="3328" width="19" style="332" customWidth="1"/>
    <col min="3329" max="3329" width="3.81640625" style="332" customWidth="1"/>
    <col min="3330" max="3330" width="19" style="332" customWidth="1"/>
    <col min="3331" max="3572" width="8.90625" style="332"/>
    <col min="3573" max="3573" width="17.36328125" style="332" customWidth="1"/>
    <col min="3574" max="3574" width="20.90625" style="332" customWidth="1"/>
    <col min="3575" max="3575" width="10.81640625" style="332" customWidth="1"/>
    <col min="3576" max="3576" width="19" style="332" customWidth="1"/>
    <col min="3577" max="3577" width="3.81640625" style="332" customWidth="1"/>
    <col min="3578" max="3578" width="19" style="332" customWidth="1"/>
    <col min="3579" max="3579" width="3.81640625" style="332" customWidth="1"/>
    <col min="3580" max="3580" width="19" style="332" customWidth="1"/>
    <col min="3581" max="3581" width="3.81640625" style="332" customWidth="1"/>
    <col min="3582" max="3582" width="19" style="332" customWidth="1"/>
    <col min="3583" max="3583" width="8.90625" style="332"/>
    <col min="3584" max="3584" width="19" style="332" customWidth="1"/>
    <col min="3585" max="3585" width="3.81640625" style="332" customWidth="1"/>
    <col min="3586" max="3586" width="19" style="332" customWidth="1"/>
    <col min="3587" max="3828" width="8.90625" style="332"/>
    <col min="3829" max="3829" width="17.36328125" style="332" customWidth="1"/>
    <col min="3830" max="3830" width="20.90625" style="332" customWidth="1"/>
    <col min="3831" max="3831" width="10.81640625" style="332" customWidth="1"/>
    <col min="3832" max="3832" width="19" style="332" customWidth="1"/>
    <col min="3833" max="3833" width="3.81640625" style="332" customWidth="1"/>
    <col min="3834" max="3834" width="19" style="332" customWidth="1"/>
    <col min="3835" max="3835" width="3.81640625" style="332" customWidth="1"/>
    <col min="3836" max="3836" width="19" style="332" customWidth="1"/>
    <col min="3837" max="3837" width="3.81640625" style="332" customWidth="1"/>
    <col min="3838" max="3838" width="19" style="332" customWidth="1"/>
    <col min="3839" max="3839" width="8.90625" style="332"/>
    <col min="3840" max="3840" width="19" style="332" customWidth="1"/>
    <col min="3841" max="3841" width="3.81640625" style="332" customWidth="1"/>
    <col min="3842" max="3842" width="19" style="332" customWidth="1"/>
    <col min="3843" max="4084" width="8.90625" style="332"/>
    <col min="4085" max="4085" width="17.36328125" style="332" customWidth="1"/>
    <col min="4086" max="4086" width="20.90625" style="332" customWidth="1"/>
    <col min="4087" max="4087" width="10.81640625" style="332" customWidth="1"/>
    <col min="4088" max="4088" width="19" style="332" customWidth="1"/>
    <col min="4089" max="4089" width="3.81640625" style="332" customWidth="1"/>
    <col min="4090" max="4090" width="19" style="332" customWidth="1"/>
    <col min="4091" max="4091" width="3.81640625" style="332" customWidth="1"/>
    <col min="4092" max="4092" width="19" style="332" customWidth="1"/>
    <col min="4093" max="4093" width="3.81640625" style="332" customWidth="1"/>
    <col min="4094" max="4094" width="19" style="332" customWidth="1"/>
    <col min="4095" max="4095" width="8.90625" style="332"/>
    <col min="4096" max="4096" width="19" style="332" customWidth="1"/>
    <col min="4097" max="4097" width="3.81640625" style="332" customWidth="1"/>
    <col min="4098" max="4098" width="19" style="332" customWidth="1"/>
    <col min="4099" max="4340" width="8.90625" style="332"/>
    <col min="4341" max="4341" width="17.36328125" style="332" customWidth="1"/>
    <col min="4342" max="4342" width="20.90625" style="332" customWidth="1"/>
    <col min="4343" max="4343" width="10.81640625" style="332" customWidth="1"/>
    <col min="4344" max="4344" width="19" style="332" customWidth="1"/>
    <col min="4345" max="4345" width="3.81640625" style="332" customWidth="1"/>
    <col min="4346" max="4346" width="19" style="332" customWidth="1"/>
    <col min="4347" max="4347" width="3.81640625" style="332" customWidth="1"/>
    <col min="4348" max="4348" width="19" style="332" customWidth="1"/>
    <col min="4349" max="4349" width="3.81640625" style="332" customWidth="1"/>
    <col min="4350" max="4350" width="19" style="332" customWidth="1"/>
    <col min="4351" max="4351" width="8.90625" style="332"/>
    <col min="4352" max="4352" width="19" style="332" customWidth="1"/>
    <col min="4353" max="4353" width="3.81640625" style="332" customWidth="1"/>
    <col min="4354" max="4354" width="19" style="332" customWidth="1"/>
    <col min="4355" max="4596" width="8.90625" style="332"/>
    <col min="4597" max="4597" width="17.36328125" style="332" customWidth="1"/>
    <col min="4598" max="4598" width="20.90625" style="332" customWidth="1"/>
    <col min="4599" max="4599" width="10.81640625" style="332" customWidth="1"/>
    <col min="4600" max="4600" width="19" style="332" customWidth="1"/>
    <col min="4601" max="4601" width="3.81640625" style="332" customWidth="1"/>
    <col min="4602" max="4602" width="19" style="332" customWidth="1"/>
    <col min="4603" max="4603" width="3.81640625" style="332" customWidth="1"/>
    <col min="4604" max="4604" width="19" style="332" customWidth="1"/>
    <col min="4605" max="4605" width="3.81640625" style="332" customWidth="1"/>
    <col min="4606" max="4606" width="19" style="332" customWidth="1"/>
    <col min="4607" max="4607" width="8.90625" style="332"/>
    <col min="4608" max="4608" width="19" style="332" customWidth="1"/>
    <col min="4609" max="4609" width="3.81640625" style="332" customWidth="1"/>
    <col min="4610" max="4610" width="19" style="332" customWidth="1"/>
    <col min="4611" max="4852" width="8.90625" style="332"/>
    <col min="4853" max="4853" width="17.36328125" style="332" customWidth="1"/>
    <col min="4854" max="4854" width="20.90625" style="332" customWidth="1"/>
    <col min="4855" max="4855" width="10.81640625" style="332" customWidth="1"/>
    <col min="4856" max="4856" width="19" style="332" customWidth="1"/>
    <col min="4857" max="4857" width="3.81640625" style="332" customWidth="1"/>
    <col min="4858" max="4858" width="19" style="332" customWidth="1"/>
    <col min="4859" max="4859" width="3.81640625" style="332" customWidth="1"/>
    <col min="4860" max="4860" width="19" style="332" customWidth="1"/>
    <col min="4861" max="4861" width="3.81640625" style="332" customWidth="1"/>
    <col min="4862" max="4862" width="19" style="332" customWidth="1"/>
    <col min="4863" max="4863" width="8.90625" style="332"/>
    <col min="4864" max="4864" width="19" style="332" customWidth="1"/>
    <col min="4865" max="4865" width="3.81640625" style="332" customWidth="1"/>
    <col min="4866" max="4866" width="19" style="332" customWidth="1"/>
    <col min="4867" max="5108" width="8.90625" style="332"/>
    <col min="5109" max="5109" width="17.36328125" style="332" customWidth="1"/>
    <col min="5110" max="5110" width="20.90625" style="332" customWidth="1"/>
    <col min="5111" max="5111" width="10.81640625" style="332" customWidth="1"/>
    <col min="5112" max="5112" width="19" style="332" customWidth="1"/>
    <col min="5113" max="5113" width="3.81640625" style="332" customWidth="1"/>
    <col min="5114" max="5114" width="19" style="332" customWidth="1"/>
    <col min="5115" max="5115" width="3.81640625" style="332" customWidth="1"/>
    <col min="5116" max="5116" width="19" style="332" customWidth="1"/>
    <col min="5117" max="5117" width="3.81640625" style="332" customWidth="1"/>
    <col min="5118" max="5118" width="19" style="332" customWidth="1"/>
    <col min="5119" max="5119" width="8.90625" style="332"/>
    <col min="5120" max="5120" width="19" style="332" customWidth="1"/>
    <col min="5121" max="5121" width="3.81640625" style="332" customWidth="1"/>
    <col min="5122" max="5122" width="19" style="332" customWidth="1"/>
    <col min="5123" max="5364" width="8.90625" style="332"/>
    <col min="5365" max="5365" width="17.36328125" style="332" customWidth="1"/>
    <col min="5366" max="5366" width="20.90625" style="332" customWidth="1"/>
    <col min="5367" max="5367" width="10.81640625" style="332" customWidth="1"/>
    <col min="5368" max="5368" width="19" style="332" customWidth="1"/>
    <col min="5369" max="5369" width="3.81640625" style="332" customWidth="1"/>
    <col min="5370" max="5370" width="19" style="332" customWidth="1"/>
    <col min="5371" max="5371" width="3.81640625" style="332" customWidth="1"/>
    <col min="5372" max="5372" width="19" style="332" customWidth="1"/>
    <col min="5373" max="5373" width="3.81640625" style="332" customWidth="1"/>
    <col min="5374" max="5374" width="19" style="332" customWidth="1"/>
    <col min="5375" max="5375" width="8.90625" style="332"/>
    <col min="5376" max="5376" width="19" style="332" customWidth="1"/>
    <col min="5377" max="5377" width="3.81640625" style="332" customWidth="1"/>
    <col min="5378" max="5378" width="19" style="332" customWidth="1"/>
    <col min="5379" max="5620" width="8.90625" style="332"/>
    <col min="5621" max="5621" width="17.36328125" style="332" customWidth="1"/>
    <col min="5622" max="5622" width="20.90625" style="332" customWidth="1"/>
    <col min="5623" max="5623" width="10.81640625" style="332" customWidth="1"/>
    <col min="5624" max="5624" width="19" style="332" customWidth="1"/>
    <col min="5625" max="5625" width="3.81640625" style="332" customWidth="1"/>
    <col min="5626" max="5626" width="19" style="332" customWidth="1"/>
    <col min="5627" max="5627" width="3.81640625" style="332" customWidth="1"/>
    <col min="5628" max="5628" width="19" style="332" customWidth="1"/>
    <col min="5629" max="5629" width="3.81640625" style="332" customWidth="1"/>
    <col min="5630" max="5630" width="19" style="332" customWidth="1"/>
    <col min="5631" max="5631" width="8.90625" style="332"/>
    <col min="5632" max="5632" width="19" style="332" customWidth="1"/>
    <col min="5633" max="5633" width="3.81640625" style="332" customWidth="1"/>
    <col min="5634" max="5634" width="19" style="332" customWidth="1"/>
    <col min="5635" max="5876" width="8.90625" style="332"/>
    <col min="5877" max="5877" width="17.36328125" style="332" customWidth="1"/>
    <col min="5878" max="5878" width="20.90625" style="332" customWidth="1"/>
    <col min="5879" max="5879" width="10.81640625" style="332" customWidth="1"/>
    <col min="5880" max="5880" width="19" style="332" customWidth="1"/>
    <col min="5881" max="5881" width="3.81640625" style="332" customWidth="1"/>
    <col min="5882" max="5882" width="19" style="332" customWidth="1"/>
    <col min="5883" max="5883" width="3.81640625" style="332" customWidth="1"/>
    <col min="5884" max="5884" width="19" style="332" customWidth="1"/>
    <col min="5885" max="5885" width="3.81640625" style="332" customWidth="1"/>
    <col min="5886" max="5886" width="19" style="332" customWidth="1"/>
    <col min="5887" max="5887" width="8.90625" style="332"/>
    <col min="5888" max="5888" width="19" style="332" customWidth="1"/>
    <col min="5889" max="5889" width="3.81640625" style="332" customWidth="1"/>
    <col min="5890" max="5890" width="19" style="332" customWidth="1"/>
    <col min="5891" max="6132" width="8.90625" style="332"/>
    <col min="6133" max="6133" width="17.36328125" style="332" customWidth="1"/>
    <col min="6134" max="6134" width="20.90625" style="332" customWidth="1"/>
    <col min="6135" max="6135" width="10.81640625" style="332" customWidth="1"/>
    <col min="6136" max="6136" width="19" style="332" customWidth="1"/>
    <col min="6137" max="6137" width="3.81640625" style="332" customWidth="1"/>
    <col min="6138" max="6138" width="19" style="332" customWidth="1"/>
    <col min="6139" max="6139" width="3.81640625" style="332" customWidth="1"/>
    <col min="6140" max="6140" width="19" style="332" customWidth="1"/>
    <col min="6141" max="6141" width="3.81640625" style="332" customWidth="1"/>
    <col min="6142" max="6142" width="19" style="332" customWidth="1"/>
    <col min="6143" max="6143" width="8.90625" style="332"/>
    <col min="6144" max="6144" width="19" style="332" customWidth="1"/>
    <col min="6145" max="6145" width="3.81640625" style="332" customWidth="1"/>
    <col min="6146" max="6146" width="19" style="332" customWidth="1"/>
    <col min="6147" max="6388" width="8.90625" style="332"/>
    <col min="6389" max="6389" width="17.36328125" style="332" customWidth="1"/>
    <col min="6390" max="6390" width="20.90625" style="332" customWidth="1"/>
    <col min="6391" max="6391" width="10.81640625" style="332" customWidth="1"/>
    <col min="6392" max="6392" width="19" style="332" customWidth="1"/>
    <col min="6393" max="6393" width="3.81640625" style="332" customWidth="1"/>
    <col min="6394" max="6394" width="19" style="332" customWidth="1"/>
    <col min="6395" max="6395" width="3.81640625" style="332" customWidth="1"/>
    <col min="6396" max="6396" width="19" style="332" customWidth="1"/>
    <col min="6397" max="6397" width="3.81640625" style="332" customWidth="1"/>
    <col min="6398" max="6398" width="19" style="332" customWidth="1"/>
    <col min="6399" max="6399" width="8.90625" style="332"/>
    <col min="6400" max="6400" width="19" style="332" customWidth="1"/>
    <col min="6401" max="6401" width="3.81640625" style="332" customWidth="1"/>
    <col min="6402" max="6402" width="19" style="332" customWidth="1"/>
    <col min="6403" max="6644" width="8.90625" style="332"/>
    <col min="6645" max="6645" width="17.36328125" style="332" customWidth="1"/>
    <col min="6646" max="6646" width="20.90625" style="332" customWidth="1"/>
    <col min="6647" max="6647" width="10.81640625" style="332" customWidth="1"/>
    <col min="6648" max="6648" width="19" style="332" customWidth="1"/>
    <col min="6649" max="6649" width="3.81640625" style="332" customWidth="1"/>
    <col min="6650" max="6650" width="19" style="332" customWidth="1"/>
    <col min="6651" max="6651" width="3.81640625" style="332" customWidth="1"/>
    <col min="6652" max="6652" width="19" style="332" customWidth="1"/>
    <col min="6653" max="6653" width="3.81640625" style="332" customWidth="1"/>
    <col min="6654" max="6654" width="19" style="332" customWidth="1"/>
    <col min="6655" max="6655" width="8.90625" style="332"/>
    <col min="6656" max="6656" width="19" style="332" customWidth="1"/>
    <col min="6657" max="6657" width="3.81640625" style="332" customWidth="1"/>
    <col min="6658" max="6658" width="19" style="332" customWidth="1"/>
    <col min="6659" max="6900" width="8.90625" style="332"/>
    <col min="6901" max="6901" width="17.36328125" style="332" customWidth="1"/>
    <col min="6902" max="6902" width="20.90625" style="332" customWidth="1"/>
    <col min="6903" max="6903" width="10.81640625" style="332" customWidth="1"/>
    <col min="6904" max="6904" width="19" style="332" customWidth="1"/>
    <col min="6905" max="6905" width="3.81640625" style="332" customWidth="1"/>
    <col min="6906" max="6906" width="19" style="332" customWidth="1"/>
    <col min="6907" max="6907" width="3.81640625" style="332" customWidth="1"/>
    <col min="6908" max="6908" width="19" style="332" customWidth="1"/>
    <col min="6909" max="6909" width="3.81640625" style="332" customWidth="1"/>
    <col min="6910" max="6910" width="19" style="332" customWidth="1"/>
    <col min="6911" max="6911" width="8.90625" style="332"/>
    <col min="6912" max="6912" width="19" style="332" customWidth="1"/>
    <col min="6913" max="6913" width="3.81640625" style="332" customWidth="1"/>
    <col min="6914" max="6914" width="19" style="332" customWidth="1"/>
    <col min="6915" max="7156" width="8.90625" style="332"/>
    <col min="7157" max="7157" width="17.36328125" style="332" customWidth="1"/>
    <col min="7158" max="7158" width="20.90625" style="332" customWidth="1"/>
    <col min="7159" max="7159" width="10.81640625" style="332" customWidth="1"/>
    <col min="7160" max="7160" width="19" style="332" customWidth="1"/>
    <col min="7161" max="7161" width="3.81640625" style="332" customWidth="1"/>
    <col min="7162" max="7162" width="19" style="332" customWidth="1"/>
    <col min="7163" max="7163" width="3.81640625" style="332" customWidth="1"/>
    <col min="7164" max="7164" width="19" style="332" customWidth="1"/>
    <col min="7165" max="7165" width="3.81640625" style="332" customWidth="1"/>
    <col min="7166" max="7166" width="19" style="332" customWidth="1"/>
    <col min="7167" max="7167" width="8.90625" style="332"/>
    <col min="7168" max="7168" width="19" style="332" customWidth="1"/>
    <col min="7169" max="7169" width="3.81640625" style="332" customWidth="1"/>
    <col min="7170" max="7170" width="19" style="332" customWidth="1"/>
    <col min="7171" max="7412" width="8.90625" style="332"/>
    <col min="7413" max="7413" width="17.36328125" style="332" customWidth="1"/>
    <col min="7414" max="7414" width="20.90625" style="332" customWidth="1"/>
    <col min="7415" max="7415" width="10.81640625" style="332" customWidth="1"/>
    <col min="7416" max="7416" width="19" style="332" customWidth="1"/>
    <col min="7417" max="7417" width="3.81640625" style="332" customWidth="1"/>
    <col min="7418" max="7418" width="19" style="332" customWidth="1"/>
    <col min="7419" max="7419" width="3.81640625" style="332" customWidth="1"/>
    <col min="7420" max="7420" width="19" style="332" customWidth="1"/>
    <col min="7421" max="7421" width="3.81640625" style="332" customWidth="1"/>
    <col min="7422" max="7422" width="19" style="332" customWidth="1"/>
    <col min="7423" max="7423" width="8.90625" style="332"/>
    <col min="7424" max="7424" width="19" style="332" customWidth="1"/>
    <col min="7425" max="7425" width="3.81640625" style="332" customWidth="1"/>
    <col min="7426" max="7426" width="19" style="332" customWidth="1"/>
    <col min="7427" max="7668" width="8.90625" style="332"/>
    <col min="7669" max="7669" width="17.36328125" style="332" customWidth="1"/>
    <col min="7670" max="7670" width="20.90625" style="332" customWidth="1"/>
    <col min="7671" max="7671" width="10.81640625" style="332" customWidth="1"/>
    <col min="7672" max="7672" width="19" style="332" customWidth="1"/>
    <col min="7673" max="7673" width="3.81640625" style="332" customWidth="1"/>
    <col min="7674" max="7674" width="19" style="332" customWidth="1"/>
    <col min="7675" max="7675" width="3.81640625" style="332" customWidth="1"/>
    <col min="7676" max="7676" width="19" style="332" customWidth="1"/>
    <col min="7677" max="7677" width="3.81640625" style="332" customWidth="1"/>
    <col min="7678" max="7678" width="19" style="332" customWidth="1"/>
    <col min="7679" max="7679" width="8.90625" style="332"/>
    <col min="7680" max="7680" width="19" style="332" customWidth="1"/>
    <col min="7681" max="7681" width="3.81640625" style="332" customWidth="1"/>
    <col min="7682" max="7682" width="19" style="332" customWidth="1"/>
    <col min="7683" max="7924" width="8.90625" style="332"/>
    <col min="7925" max="7925" width="17.36328125" style="332" customWidth="1"/>
    <col min="7926" max="7926" width="20.90625" style="332" customWidth="1"/>
    <col min="7927" max="7927" width="10.81640625" style="332" customWidth="1"/>
    <col min="7928" max="7928" width="19" style="332" customWidth="1"/>
    <col min="7929" max="7929" width="3.81640625" style="332" customWidth="1"/>
    <col min="7930" max="7930" width="19" style="332" customWidth="1"/>
    <col min="7931" max="7931" width="3.81640625" style="332" customWidth="1"/>
    <col min="7932" max="7932" width="19" style="332" customWidth="1"/>
    <col min="7933" max="7933" width="3.81640625" style="332" customWidth="1"/>
    <col min="7934" max="7934" width="19" style="332" customWidth="1"/>
    <col min="7935" max="7935" width="8.90625" style="332"/>
    <col min="7936" max="7936" width="19" style="332" customWidth="1"/>
    <col min="7937" max="7937" width="3.81640625" style="332" customWidth="1"/>
    <col min="7938" max="7938" width="19" style="332" customWidth="1"/>
    <col min="7939" max="8180" width="8.90625" style="332"/>
    <col min="8181" max="8181" width="17.36328125" style="332" customWidth="1"/>
    <col min="8182" max="8182" width="20.90625" style="332" customWidth="1"/>
    <col min="8183" max="8183" width="10.81640625" style="332" customWidth="1"/>
    <col min="8184" max="8184" width="19" style="332" customWidth="1"/>
    <col min="8185" max="8185" width="3.81640625" style="332" customWidth="1"/>
    <col min="8186" max="8186" width="19" style="332" customWidth="1"/>
    <col min="8187" max="8187" width="3.81640625" style="332" customWidth="1"/>
    <col min="8188" max="8188" width="19" style="332" customWidth="1"/>
    <col min="8189" max="8189" width="3.81640625" style="332" customWidth="1"/>
    <col min="8190" max="8190" width="19" style="332" customWidth="1"/>
    <col min="8191" max="8191" width="8.90625" style="332"/>
    <col min="8192" max="8192" width="19" style="332" customWidth="1"/>
    <col min="8193" max="8193" width="3.81640625" style="332" customWidth="1"/>
    <col min="8194" max="8194" width="19" style="332" customWidth="1"/>
    <col min="8195" max="8436" width="8.90625" style="332"/>
    <col min="8437" max="8437" width="17.36328125" style="332" customWidth="1"/>
    <col min="8438" max="8438" width="20.90625" style="332" customWidth="1"/>
    <col min="8439" max="8439" width="10.81640625" style="332" customWidth="1"/>
    <col min="8440" max="8440" width="19" style="332" customWidth="1"/>
    <col min="8441" max="8441" width="3.81640625" style="332" customWidth="1"/>
    <col min="8442" max="8442" width="19" style="332" customWidth="1"/>
    <col min="8443" max="8443" width="3.81640625" style="332" customWidth="1"/>
    <col min="8444" max="8444" width="19" style="332" customWidth="1"/>
    <col min="8445" max="8445" width="3.81640625" style="332" customWidth="1"/>
    <col min="8446" max="8446" width="19" style="332" customWidth="1"/>
    <col min="8447" max="8447" width="8.90625" style="332"/>
    <col min="8448" max="8448" width="19" style="332" customWidth="1"/>
    <col min="8449" max="8449" width="3.81640625" style="332" customWidth="1"/>
    <col min="8450" max="8450" width="19" style="332" customWidth="1"/>
    <col min="8451" max="8692" width="8.90625" style="332"/>
    <col min="8693" max="8693" width="17.36328125" style="332" customWidth="1"/>
    <col min="8694" max="8694" width="20.90625" style="332" customWidth="1"/>
    <col min="8695" max="8695" width="10.81640625" style="332" customWidth="1"/>
    <col min="8696" max="8696" width="19" style="332" customWidth="1"/>
    <col min="8697" max="8697" width="3.81640625" style="332" customWidth="1"/>
    <col min="8698" max="8698" width="19" style="332" customWidth="1"/>
    <col min="8699" max="8699" width="3.81640625" style="332" customWidth="1"/>
    <col min="8700" max="8700" width="19" style="332" customWidth="1"/>
    <col min="8701" max="8701" width="3.81640625" style="332" customWidth="1"/>
    <col min="8702" max="8702" width="19" style="332" customWidth="1"/>
    <col min="8703" max="8703" width="8.90625" style="332"/>
    <col min="8704" max="8704" width="19" style="332" customWidth="1"/>
    <col min="8705" max="8705" width="3.81640625" style="332" customWidth="1"/>
    <col min="8706" max="8706" width="19" style="332" customWidth="1"/>
    <col min="8707" max="8948" width="8.90625" style="332"/>
    <col min="8949" max="8949" width="17.36328125" style="332" customWidth="1"/>
    <col min="8950" max="8950" width="20.90625" style="332" customWidth="1"/>
    <col min="8951" max="8951" width="10.81640625" style="332" customWidth="1"/>
    <col min="8952" max="8952" width="19" style="332" customWidth="1"/>
    <col min="8953" max="8953" width="3.81640625" style="332" customWidth="1"/>
    <col min="8954" max="8954" width="19" style="332" customWidth="1"/>
    <col min="8955" max="8955" width="3.81640625" style="332" customWidth="1"/>
    <col min="8956" max="8956" width="19" style="332" customWidth="1"/>
    <col min="8957" max="8957" width="3.81640625" style="332" customWidth="1"/>
    <col min="8958" max="8958" width="19" style="332" customWidth="1"/>
    <col min="8959" max="8959" width="8.90625" style="332"/>
    <col min="8960" max="8960" width="19" style="332" customWidth="1"/>
    <col min="8961" max="8961" width="3.81640625" style="332" customWidth="1"/>
    <col min="8962" max="8962" width="19" style="332" customWidth="1"/>
    <col min="8963" max="9204" width="8.90625" style="332"/>
    <col min="9205" max="9205" width="17.36328125" style="332" customWidth="1"/>
    <col min="9206" max="9206" width="20.90625" style="332" customWidth="1"/>
    <col min="9207" max="9207" width="10.81640625" style="332" customWidth="1"/>
    <col min="9208" max="9208" width="19" style="332" customWidth="1"/>
    <col min="9209" max="9209" width="3.81640625" style="332" customWidth="1"/>
    <col min="9210" max="9210" width="19" style="332" customWidth="1"/>
    <col min="9211" max="9211" width="3.81640625" style="332" customWidth="1"/>
    <col min="9212" max="9212" width="19" style="332" customWidth="1"/>
    <col min="9213" max="9213" width="3.81640625" style="332" customWidth="1"/>
    <col min="9214" max="9214" width="19" style="332" customWidth="1"/>
    <col min="9215" max="9215" width="8.90625" style="332"/>
    <col min="9216" max="9216" width="19" style="332" customWidth="1"/>
    <col min="9217" max="9217" width="3.81640625" style="332" customWidth="1"/>
    <col min="9218" max="9218" width="19" style="332" customWidth="1"/>
    <col min="9219" max="9460" width="8.90625" style="332"/>
    <col min="9461" max="9461" width="17.36328125" style="332" customWidth="1"/>
    <col min="9462" max="9462" width="20.90625" style="332" customWidth="1"/>
    <col min="9463" max="9463" width="10.81640625" style="332" customWidth="1"/>
    <col min="9464" max="9464" width="19" style="332" customWidth="1"/>
    <col min="9465" max="9465" width="3.81640625" style="332" customWidth="1"/>
    <col min="9466" max="9466" width="19" style="332" customWidth="1"/>
    <col min="9467" max="9467" width="3.81640625" style="332" customWidth="1"/>
    <col min="9468" max="9468" width="19" style="332" customWidth="1"/>
    <col min="9469" max="9469" width="3.81640625" style="332" customWidth="1"/>
    <col min="9470" max="9470" width="19" style="332" customWidth="1"/>
    <col min="9471" max="9471" width="8.90625" style="332"/>
    <col min="9472" max="9472" width="19" style="332" customWidth="1"/>
    <col min="9473" max="9473" width="3.81640625" style="332" customWidth="1"/>
    <col min="9474" max="9474" width="19" style="332" customWidth="1"/>
    <col min="9475" max="9716" width="8.90625" style="332"/>
    <col min="9717" max="9717" width="17.36328125" style="332" customWidth="1"/>
    <col min="9718" max="9718" width="20.90625" style="332" customWidth="1"/>
    <col min="9719" max="9719" width="10.81640625" style="332" customWidth="1"/>
    <col min="9720" max="9720" width="19" style="332" customWidth="1"/>
    <col min="9721" max="9721" width="3.81640625" style="332" customWidth="1"/>
    <col min="9722" max="9722" width="19" style="332" customWidth="1"/>
    <col min="9723" max="9723" width="3.81640625" style="332" customWidth="1"/>
    <col min="9724" max="9724" width="19" style="332" customWidth="1"/>
    <col min="9725" max="9725" width="3.81640625" style="332" customWidth="1"/>
    <col min="9726" max="9726" width="19" style="332" customWidth="1"/>
    <col min="9727" max="9727" width="8.90625" style="332"/>
    <col min="9728" max="9728" width="19" style="332" customWidth="1"/>
    <col min="9729" max="9729" width="3.81640625" style="332" customWidth="1"/>
    <col min="9730" max="9730" width="19" style="332" customWidth="1"/>
    <col min="9731" max="9972" width="8.90625" style="332"/>
    <col min="9973" max="9973" width="17.36328125" style="332" customWidth="1"/>
    <col min="9974" max="9974" width="20.90625" style="332" customWidth="1"/>
    <col min="9975" max="9975" width="10.81640625" style="332" customWidth="1"/>
    <col min="9976" max="9976" width="19" style="332" customWidth="1"/>
    <col min="9977" max="9977" width="3.81640625" style="332" customWidth="1"/>
    <col min="9978" max="9978" width="19" style="332" customWidth="1"/>
    <col min="9979" max="9979" width="3.81640625" style="332" customWidth="1"/>
    <col min="9980" max="9980" width="19" style="332" customWidth="1"/>
    <col min="9981" max="9981" width="3.81640625" style="332" customWidth="1"/>
    <col min="9982" max="9982" width="19" style="332" customWidth="1"/>
    <col min="9983" max="9983" width="8.90625" style="332"/>
    <col min="9984" max="9984" width="19" style="332" customWidth="1"/>
    <col min="9985" max="9985" width="3.81640625" style="332" customWidth="1"/>
    <col min="9986" max="9986" width="19" style="332" customWidth="1"/>
    <col min="9987" max="10228" width="8.90625" style="332"/>
    <col min="10229" max="10229" width="17.36328125" style="332" customWidth="1"/>
    <col min="10230" max="10230" width="20.90625" style="332" customWidth="1"/>
    <col min="10231" max="10231" width="10.81640625" style="332" customWidth="1"/>
    <col min="10232" max="10232" width="19" style="332" customWidth="1"/>
    <col min="10233" max="10233" width="3.81640625" style="332" customWidth="1"/>
    <col min="10234" max="10234" width="19" style="332" customWidth="1"/>
    <col min="10235" max="10235" width="3.81640625" style="332" customWidth="1"/>
    <col min="10236" max="10236" width="19" style="332" customWidth="1"/>
    <col min="10237" max="10237" width="3.81640625" style="332" customWidth="1"/>
    <col min="10238" max="10238" width="19" style="332" customWidth="1"/>
    <col min="10239" max="10239" width="8.90625" style="332"/>
    <col min="10240" max="10240" width="19" style="332" customWidth="1"/>
    <col min="10241" max="10241" width="3.81640625" style="332" customWidth="1"/>
    <col min="10242" max="10242" width="19" style="332" customWidth="1"/>
    <col min="10243" max="10484" width="8.90625" style="332"/>
    <col min="10485" max="10485" width="17.36328125" style="332" customWidth="1"/>
    <col min="10486" max="10486" width="20.90625" style="332" customWidth="1"/>
    <col min="10487" max="10487" width="10.81640625" style="332" customWidth="1"/>
    <col min="10488" max="10488" width="19" style="332" customWidth="1"/>
    <col min="10489" max="10489" width="3.81640625" style="332" customWidth="1"/>
    <col min="10490" max="10490" width="19" style="332" customWidth="1"/>
    <col min="10491" max="10491" width="3.81640625" style="332" customWidth="1"/>
    <col min="10492" max="10492" width="19" style="332" customWidth="1"/>
    <col min="10493" max="10493" width="3.81640625" style="332" customWidth="1"/>
    <col min="10494" max="10494" width="19" style="332" customWidth="1"/>
    <col min="10495" max="10495" width="8.90625" style="332"/>
    <col min="10496" max="10496" width="19" style="332" customWidth="1"/>
    <col min="10497" max="10497" width="3.81640625" style="332" customWidth="1"/>
    <col min="10498" max="10498" width="19" style="332" customWidth="1"/>
    <col min="10499" max="10740" width="8.90625" style="332"/>
    <col min="10741" max="10741" width="17.36328125" style="332" customWidth="1"/>
    <col min="10742" max="10742" width="20.90625" style="332" customWidth="1"/>
    <col min="10743" max="10743" width="10.81640625" style="332" customWidth="1"/>
    <col min="10744" max="10744" width="19" style="332" customWidth="1"/>
    <col min="10745" max="10745" width="3.81640625" style="332" customWidth="1"/>
    <col min="10746" max="10746" width="19" style="332" customWidth="1"/>
    <col min="10747" max="10747" width="3.81640625" style="332" customWidth="1"/>
    <col min="10748" max="10748" width="19" style="332" customWidth="1"/>
    <col min="10749" max="10749" width="3.81640625" style="332" customWidth="1"/>
    <col min="10750" max="10750" width="19" style="332" customWidth="1"/>
    <col min="10751" max="10751" width="8.90625" style="332"/>
    <col min="10752" max="10752" width="19" style="332" customWidth="1"/>
    <col min="10753" max="10753" width="3.81640625" style="332" customWidth="1"/>
    <col min="10754" max="10754" width="19" style="332" customWidth="1"/>
    <col min="10755" max="10996" width="8.90625" style="332"/>
    <col min="10997" max="10997" width="17.36328125" style="332" customWidth="1"/>
    <col min="10998" max="10998" width="20.90625" style="332" customWidth="1"/>
    <col min="10999" max="10999" width="10.81640625" style="332" customWidth="1"/>
    <col min="11000" max="11000" width="19" style="332" customWidth="1"/>
    <col min="11001" max="11001" width="3.81640625" style="332" customWidth="1"/>
    <col min="11002" max="11002" width="19" style="332" customWidth="1"/>
    <col min="11003" max="11003" width="3.81640625" style="332" customWidth="1"/>
    <col min="11004" max="11004" width="19" style="332" customWidth="1"/>
    <col min="11005" max="11005" width="3.81640625" style="332" customWidth="1"/>
    <col min="11006" max="11006" width="19" style="332" customWidth="1"/>
    <col min="11007" max="11007" width="8.90625" style="332"/>
    <col min="11008" max="11008" width="19" style="332" customWidth="1"/>
    <col min="11009" max="11009" width="3.81640625" style="332" customWidth="1"/>
    <col min="11010" max="11010" width="19" style="332" customWidth="1"/>
    <col min="11011" max="11252" width="8.90625" style="332"/>
    <col min="11253" max="11253" width="17.36328125" style="332" customWidth="1"/>
    <col min="11254" max="11254" width="20.90625" style="332" customWidth="1"/>
    <col min="11255" max="11255" width="10.81640625" style="332" customWidth="1"/>
    <col min="11256" max="11256" width="19" style="332" customWidth="1"/>
    <col min="11257" max="11257" width="3.81640625" style="332" customWidth="1"/>
    <col min="11258" max="11258" width="19" style="332" customWidth="1"/>
    <col min="11259" max="11259" width="3.81640625" style="332" customWidth="1"/>
    <col min="11260" max="11260" width="19" style="332" customWidth="1"/>
    <col min="11261" max="11261" width="3.81640625" style="332" customWidth="1"/>
    <col min="11262" max="11262" width="19" style="332" customWidth="1"/>
    <col min="11263" max="11263" width="8.90625" style="332"/>
    <col min="11264" max="11264" width="19" style="332" customWidth="1"/>
    <col min="11265" max="11265" width="3.81640625" style="332" customWidth="1"/>
    <col min="11266" max="11266" width="19" style="332" customWidth="1"/>
    <col min="11267" max="11508" width="8.90625" style="332"/>
    <col min="11509" max="11509" width="17.36328125" style="332" customWidth="1"/>
    <col min="11510" max="11510" width="20.90625" style="332" customWidth="1"/>
    <col min="11511" max="11511" width="10.81640625" style="332" customWidth="1"/>
    <col min="11512" max="11512" width="19" style="332" customWidth="1"/>
    <col min="11513" max="11513" width="3.81640625" style="332" customWidth="1"/>
    <col min="11514" max="11514" width="19" style="332" customWidth="1"/>
    <col min="11515" max="11515" width="3.81640625" style="332" customWidth="1"/>
    <col min="11516" max="11516" width="19" style="332" customWidth="1"/>
    <col min="11517" max="11517" width="3.81640625" style="332" customWidth="1"/>
    <col min="11518" max="11518" width="19" style="332" customWidth="1"/>
    <col min="11519" max="11519" width="8.90625" style="332"/>
    <col min="11520" max="11520" width="19" style="332" customWidth="1"/>
    <col min="11521" max="11521" width="3.81640625" style="332" customWidth="1"/>
    <col min="11522" max="11522" width="19" style="332" customWidth="1"/>
    <col min="11523" max="11764" width="8.90625" style="332"/>
    <col min="11765" max="11765" width="17.36328125" style="332" customWidth="1"/>
    <col min="11766" max="11766" width="20.90625" style="332" customWidth="1"/>
    <col min="11767" max="11767" width="10.81640625" style="332" customWidth="1"/>
    <col min="11768" max="11768" width="19" style="332" customWidth="1"/>
    <col min="11769" max="11769" width="3.81640625" style="332" customWidth="1"/>
    <col min="11770" max="11770" width="19" style="332" customWidth="1"/>
    <col min="11771" max="11771" width="3.81640625" style="332" customWidth="1"/>
    <col min="11772" max="11772" width="19" style="332" customWidth="1"/>
    <col min="11773" max="11773" width="3.81640625" style="332" customWidth="1"/>
    <col min="11774" max="11774" width="19" style="332" customWidth="1"/>
    <col min="11775" max="11775" width="8.90625" style="332"/>
    <col min="11776" max="11776" width="19" style="332" customWidth="1"/>
    <col min="11777" max="11777" width="3.81640625" style="332" customWidth="1"/>
    <col min="11778" max="11778" width="19" style="332" customWidth="1"/>
    <col min="11779" max="12020" width="8.90625" style="332"/>
    <col min="12021" max="12021" width="17.36328125" style="332" customWidth="1"/>
    <col min="12022" max="12022" width="20.90625" style="332" customWidth="1"/>
    <col min="12023" max="12023" width="10.81640625" style="332" customWidth="1"/>
    <col min="12024" max="12024" width="19" style="332" customWidth="1"/>
    <col min="12025" max="12025" width="3.81640625" style="332" customWidth="1"/>
    <col min="12026" max="12026" width="19" style="332" customWidth="1"/>
    <col min="12027" max="12027" width="3.81640625" style="332" customWidth="1"/>
    <col min="12028" max="12028" width="19" style="332" customWidth="1"/>
    <col min="12029" max="12029" width="3.81640625" style="332" customWidth="1"/>
    <col min="12030" max="12030" width="19" style="332" customWidth="1"/>
    <col min="12031" max="12031" width="8.90625" style="332"/>
    <col min="12032" max="12032" width="19" style="332" customWidth="1"/>
    <col min="12033" max="12033" width="3.81640625" style="332" customWidth="1"/>
    <col min="12034" max="12034" width="19" style="332" customWidth="1"/>
    <col min="12035" max="12276" width="8.90625" style="332"/>
    <col min="12277" max="12277" width="17.36328125" style="332" customWidth="1"/>
    <col min="12278" max="12278" width="20.90625" style="332" customWidth="1"/>
    <col min="12279" max="12279" width="10.81640625" style="332" customWidth="1"/>
    <col min="12280" max="12280" width="19" style="332" customWidth="1"/>
    <col min="12281" max="12281" width="3.81640625" style="332" customWidth="1"/>
    <col min="12282" max="12282" width="19" style="332" customWidth="1"/>
    <col min="12283" max="12283" width="3.81640625" style="332" customWidth="1"/>
    <col min="12284" max="12284" width="19" style="332" customWidth="1"/>
    <col min="12285" max="12285" width="3.81640625" style="332" customWidth="1"/>
    <col min="12286" max="12286" width="19" style="332" customWidth="1"/>
    <col min="12287" max="12287" width="8.90625" style="332"/>
    <col min="12288" max="12288" width="19" style="332" customWidth="1"/>
    <col min="12289" max="12289" width="3.81640625" style="332" customWidth="1"/>
    <col min="12290" max="12290" width="19" style="332" customWidth="1"/>
    <col min="12291" max="12532" width="8.90625" style="332"/>
    <col min="12533" max="12533" width="17.36328125" style="332" customWidth="1"/>
    <col min="12534" max="12534" width="20.90625" style="332" customWidth="1"/>
    <col min="12535" max="12535" width="10.81640625" style="332" customWidth="1"/>
    <col min="12536" max="12536" width="19" style="332" customWidth="1"/>
    <col min="12537" max="12537" width="3.81640625" style="332" customWidth="1"/>
    <col min="12538" max="12538" width="19" style="332" customWidth="1"/>
    <col min="12539" max="12539" width="3.81640625" style="332" customWidth="1"/>
    <col min="12540" max="12540" width="19" style="332" customWidth="1"/>
    <col min="12541" max="12541" width="3.81640625" style="332" customWidth="1"/>
    <col min="12542" max="12542" width="19" style="332" customWidth="1"/>
    <col min="12543" max="12543" width="8.90625" style="332"/>
    <col min="12544" max="12544" width="19" style="332" customWidth="1"/>
    <col min="12545" max="12545" width="3.81640625" style="332" customWidth="1"/>
    <col min="12546" max="12546" width="19" style="332" customWidth="1"/>
    <col min="12547" max="12788" width="8.90625" style="332"/>
    <col min="12789" max="12789" width="17.36328125" style="332" customWidth="1"/>
    <col min="12790" max="12790" width="20.90625" style="332" customWidth="1"/>
    <col min="12791" max="12791" width="10.81640625" style="332" customWidth="1"/>
    <col min="12792" max="12792" width="19" style="332" customWidth="1"/>
    <col min="12793" max="12793" width="3.81640625" style="332" customWidth="1"/>
    <col min="12794" max="12794" width="19" style="332" customWidth="1"/>
    <col min="12795" max="12795" width="3.81640625" style="332" customWidth="1"/>
    <col min="12796" max="12796" width="19" style="332" customWidth="1"/>
    <col min="12797" max="12797" width="3.81640625" style="332" customWidth="1"/>
    <col min="12798" max="12798" width="19" style="332" customWidth="1"/>
    <col min="12799" max="12799" width="8.90625" style="332"/>
    <col min="12800" max="12800" width="19" style="332" customWidth="1"/>
    <col min="12801" max="12801" width="3.81640625" style="332" customWidth="1"/>
    <col min="12802" max="12802" width="19" style="332" customWidth="1"/>
    <col min="12803" max="13044" width="8.90625" style="332"/>
    <col min="13045" max="13045" width="17.36328125" style="332" customWidth="1"/>
    <col min="13046" max="13046" width="20.90625" style="332" customWidth="1"/>
    <col min="13047" max="13047" width="10.81640625" style="332" customWidth="1"/>
    <col min="13048" max="13048" width="19" style="332" customWidth="1"/>
    <col min="13049" max="13049" width="3.81640625" style="332" customWidth="1"/>
    <col min="13050" max="13050" width="19" style="332" customWidth="1"/>
    <col min="13051" max="13051" width="3.81640625" style="332" customWidth="1"/>
    <col min="13052" max="13052" width="19" style="332" customWidth="1"/>
    <col min="13053" max="13053" width="3.81640625" style="332" customWidth="1"/>
    <col min="13054" max="13054" width="19" style="332" customWidth="1"/>
    <col min="13055" max="13055" width="8.90625" style="332"/>
    <col min="13056" max="13056" width="19" style="332" customWidth="1"/>
    <col min="13057" max="13057" width="3.81640625" style="332" customWidth="1"/>
    <col min="13058" max="13058" width="19" style="332" customWidth="1"/>
    <col min="13059" max="13300" width="8.90625" style="332"/>
    <col min="13301" max="13301" width="17.36328125" style="332" customWidth="1"/>
    <col min="13302" max="13302" width="20.90625" style="332" customWidth="1"/>
    <col min="13303" max="13303" width="10.81640625" style="332" customWidth="1"/>
    <col min="13304" max="13304" width="19" style="332" customWidth="1"/>
    <col min="13305" max="13305" width="3.81640625" style="332" customWidth="1"/>
    <col min="13306" max="13306" width="19" style="332" customWidth="1"/>
    <col min="13307" max="13307" width="3.81640625" style="332" customWidth="1"/>
    <col min="13308" max="13308" width="19" style="332" customWidth="1"/>
    <col min="13309" max="13309" width="3.81640625" style="332" customWidth="1"/>
    <col min="13310" max="13310" width="19" style="332" customWidth="1"/>
    <col min="13311" max="13311" width="8.90625" style="332"/>
    <col min="13312" max="13312" width="19" style="332" customWidth="1"/>
    <col min="13313" max="13313" width="3.81640625" style="332" customWidth="1"/>
    <col min="13314" max="13314" width="19" style="332" customWidth="1"/>
    <col min="13315" max="13556" width="8.90625" style="332"/>
    <col min="13557" max="13557" width="17.36328125" style="332" customWidth="1"/>
    <col min="13558" max="13558" width="20.90625" style="332" customWidth="1"/>
    <col min="13559" max="13559" width="10.81640625" style="332" customWidth="1"/>
    <col min="13560" max="13560" width="19" style="332" customWidth="1"/>
    <col min="13561" max="13561" width="3.81640625" style="332" customWidth="1"/>
    <col min="13562" max="13562" width="19" style="332" customWidth="1"/>
    <col min="13563" max="13563" width="3.81640625" style="332" customWidth="1"/>
    <col min="13564" max="13564" width="19" style="332" customWidth="1"/>
    <col min="13565" max="13565" width="3.81640625" style="332" customWidth="1"/>
    <col min="13566" max="13566" width="19" style="332" customWidth="1"/>
    <col min="13567" max="13567" width="8.90625" style="332"/>
    <col min="13568" max="13568" width="19" style="332" customWidth="1"/>
    <col min="13569" max="13569" width="3.81640625" style="332" customWidth="1"/>
    <col min="13570" max="13570" width="19" style="332" customWidth="1"/>
    <col min="13571" max="13812" width="8.90625" style="332"/>
    <col min="13813" max="13813" width="17.36328125" style="332" customWidth="1"/>
    <col min="13814" max="13814" width="20.90625" style="332" customWidth="1"/>
    <col min="13815" max="13815" width="10.81640625" style="332" customWidth="1"/>
    <col min="13816" max="13816" width="19" style="332" customWidth="1"/>
    <col min="13817" max="13817" width="3.81640625" style="332" customWidth="1"/>
    <col min="13818" max="13818" width="19" style="332" customWidth="1"/>
    <col min="13819" max="13819" width="3.81640625" style="332" customWidth="1"/>
    <col min="13820" max="13820" width="19" style="332" customWidth="1"/>
    <col min="13821" max="13821" width="3.81640625" style="332" customWidth="1"/>
    <col min="13822" max="13822" width="19" style="332" customWidth="1"/>
    <col min="13823" max="13823" width="8.90625" style="332"/>
    <col min="13824" max="13824" width="19" style="332" customWidth="1"/>
    <col min="13825" max="13825" width="3.81640625" style="332" customWidth="1"/>
    <col min="13826" max="13826" width="19" style="332" customWidth="1"/>
    <col min="13827" max="14068" width="8.90625" style="332"/>
    <col min="14069" max="14069" width="17.36328125" style="332" customWidth="1"/>
    <col min="14070" max="14070" width="20.90625" style="332" customWidth="1"/>
    <col min="14071" max="14071" width="10.81640625" style="332" customWidth="1"/>
    <col min="14072" max="14072" width="19" style="332" customWidth="1"/>
    <col min="14073" max="14073" width="3.81640625" style="332" customWidth="1"/>
    <col min="14074" max="14074" width="19" style="332" customWidth="1"/>
    <col min="14075" max="14075" width="3.81640625" style="332" customWidth="1"/>
    <col min="14076" max="14076" width="19" style="332" customWidth="1"/>
    <col min="14077" max="14077" width="3.81640625" style="332" customWidth="1"/>
    <col min="14078" max="14078" width="19" style="332" customWidth="1"/>
    <col min="14079" max="14079" width="8.90625" style="332"/>
    <col min="14080" max="14080" width="19" style="332" customWidth="1"/>
    <col min="14081" max="14081" width="3.81640625" style="332" customWidth="1"/>
    <col min="14082" max="14082" width="19" style="332" customWidth="1"/>
    <col min="14083" max="14324" width="8.90625" style="332"/>
    <col min="14325" max="14325" width="17.36328125" style="332" customWidth="1"/>
    <col min="14326" max="14326" width="20.90625" style="332" customWidth="1"/>
    <col min="14327" max="14327" width="10.81640625" style="332" customWidth="1"/>
    <col min="14328" max="14328" width="19" style="332" customWidth="1"/>
    <col min="14329" max="14329" width="3.81640625" style="332" customWidth="1"/>
    <col min="14330" max="14330" width="19" style="332" customWidth="1"/>
    <col min="14331" max="14331" width="3.81640625" style="332" customWidth="1"/>
    <col min="14332" max="14332" width="19" style="332" customWidth="1"/>
    <col min="14333" max="14333" width="3.81640625" style="332" customWidth="1"/>
    <col min="14334" max="14334" width="19" style="332" customWidth="1"/>
    <col min="14335" max="14335" width="8.90625" style="332"/>
    <col min="14336" max="14336" width="19" style="332" customWidth="1"/>
    <col min="14337" max="14337" width="3.81640625" style="332" customWidth="1"/>
    <col min="14338" max="14338" width="19" style="332" customWidth="1"/>
    <col min="14339" max="14580" width="8.90625" style="332"/>
    <col min="14581" max="14581" width="17.36328125" style="332" customWidth="1"/>
    <col min="14582" max="14582" width="20.90625" style="332" customWidth="1"/>
    <col min="14583" max="14583" width="10.81640625" style="332" customWidth="1"/>
    <col min="14584" max="14584" width="19" style="332" customWidth="1"/>
    <col min="14585" max="14585" width="3.81640625" style="332" customWidth="1"/>
    <col min="14586" max="14586" width="19" style="332" customWidth="1"/>
    <col min="14587" max="14587" width="3.81640625" style="332" customWidth="1"/>
    <col min="14588" max="14588" width="19" style="332" customWidth="1"/>
    <col min="14589" max="14589" width="3.81640625" style="332" customWidth="1"/>
    <col min="14590" max="14590" width="19" style="332" customWidth="1"/>
    <col min="14591" max="14591" width="8.90625" style="332"/>
    <col min="14592" max="14592" width="19" style="332" customWidth="1"/>
    <col min="14593" max="14593" width="3.81640625" style="332" customWidth="1"/>
    <col min="14594" max="14594" width="19" style="332" customWidth="1"/>
    <col min="14595" max="14836" width="8.90625" style="332"/>
    <col min="14837" max="14837" width="17.36328125" style="332" customWidth="1"/>
    <col min="14838" max="14838" width="20.90625" style="332" customWidth="1"/>
    <col min="14839" max="14839" width="10.81640625" style="332" customWidth="1"/>
    <col min="14840" max="14840" width="19" style="332" customWidth="1"/>
    <col min="14841" max="14841" width="3.81640625" style="332" customWidth="1"/>
    <col min="14842" max="14842" width="19" style="332" customWidth="1"/>
    <col min="14843" max="14843" width="3.81640625" style="332" customWidth="1"/>
    <col min="14844" max="14844" width="19" style="332" customWidth="1"/>
    <col min="14845" max="14845" width="3.81640625" style="332" customWidth="1"/>
    <col min="14846" max="14846" width="19" style="332" customWidth="1"/>
    <col min="14847" max="14847" width="8.90625" style="332"/>
    <col min="14848" max="14848" width="19" style="332" customWidth="1"/>
    <col min="14849" max="14849" width="3.81640625" style="332" customWidth="1"/>
    <col min="14850" max="14850" width="19" style="332" customWidth="1"/>
    <col min="14851" max="15092" width="8.90625" style="332"/>
    <col min="15093" max="15093" width="17.36328125" style="332" customWidth="1"/>
    <col min="15094" max="15094" width="20.90625" style="332" customWidth="1"/>
    <col min="15095" max="15095" width="10.81640625" style="332" customWidth="1"/>
    <col min="15096" max="15096" width="19" style="332" customWidth="1"/>
    <col min="15097" max="15097" width="3.81640625" style="332" customWidth="1"/>
    <col min="15098" max="15098" width="19" style="332" customWidth="1"/>
    <col min="15099" max="15099" width="3.81640625" style="332" customWidth="1"/>
    <col min="15100" max="15100" width="19" style="332" customWidth="1"/>
    <col min="15101" max="15101" width="3.81640625" style="332" customWidth="1"/>
    <col min="15102" max="15102" width="19" style="332" customWidth="1"/>
    <col min="15103" max="15103" width="8.90625" style="332"/>
    <col min="15104" max="15104" width="19" style="332" customWidth="1"/>
    <col min="15105" max="15105" width="3.81640625" style="332" customWidth="1"/>
    <col min="15106" max="15106" width="19" style="332" customWidth="1"/>
    <col min="15107" max="15348" width="8.90625" style="332"/>
    <col min="15349" max="15349" width="17.36328125" style="332" customWidth="1"/>
    <col min="15350" max="15350" width="20.90625" style="332" customWidth="1"/>
    <col min="15351" max="15351" width="10.81640625" style="332" customWidth="1"/>
    <col min="15352" max="15352" width="19" style="332" customWidth="1"/>
    <col min="15353" max="15353" width="3.81640625" style="332" customWidth="1"/>
    <col min="15354" max="15354" width="19" style="332" customWidth="1"/>
    <col min="15355" max="15355" width="3.81640625" style="332" customWidth="1"/>
    <col min="15356" max="15356" width="19" style="332" customWidth="1"/>
    <col min="15357" max="15357" width="3.81640625" style="332" customWidth="1"/>
    <col min="15358" max="15358" width="19" style="332" customWidth="1"/>
    <col min="15359" max="15359" width="8.90625" style="332"/>
    <col min="15360" max="15360" width="19" style="332" customWidth="1"/>
    <col min="15361" max="15361" width="3.81640625" style="332" customWidth="1"/>
    <col min="15362" max="15362" width="19" style="332" customWidth="1"/>
    <col min="15363" max="15604" width="8.90625" style="332"/>
    <col min="15605" max="15605" width="17.36328125" style="332" customWidth="1"/>
    <col min="15606" max="15606" width="20.90625" style="332" customWidth="1"/>
    <col min="15607" max="15607" width="10.81640625" style="332" customWidth="1"/>
    <col min="15608" max="15608" width="19" style="332" customWidth="1"/>
    <col min="15609" max="15609" width="3.81640625" style="332" customWidth="1"/>
    <col min="15610" max="15610" width="19" style="332" customWidth="1"/>
    <col min="15611" max="15611" width="3.81640625" style="332" customWidth="1"/>
    <col min="15612" max="15612" width="19" style="332" customWidth="1"/>
    <col min="15613" max="15613" width="3.81640625" style="332" customWidth="1"/>
    <col min="15614" max="15614" width="19" style="332" customWidth="1"/>
    <col min="15615" max="15615" width="8.90625" style="332"/>
    <col min="15616" max="15616" width="19" style="332" customWidth="1"/>
    <col min="15617" max="15617" width="3.81640625" style="332" customWidth="1"/>
    <col min="15618" max="15618" width="19" style="332" customWidth="1"/>
    <col min="15619" max="15860" width="8.90625" style="332"/>
    <col min="15861" max="15861" width="17.36328125" style="332" customWidth="1"/>
    <col min="15862" max="15862" width="20.90625" style="332" customWidth="1"/>
    <col min="15863" max="15863" width="10.81640625" style="332" customWidth="1"/>
    <col min="15864" max="15864" width="19" style="332" customWidth="1"/>
    <col min="15865" max="15865" width="3.81640625" style="332" customWidth="1"/>
    <col min="15866" max="15866" width="19" style="332" customWidth="1"/>
    <col min="15867" max="15867" width="3.81640625" style="332" customWidth="1"/>
    <col min="15868" max="15868" width="19" style="332" customWidth="1"/>
    <col min="15869" max="15869" width="3.81640625" style="332" customWidth="1"/>
    <col min="15870" max="15870" width="19" style="332" customWidth="1"/>
    <col min="15871" max="15871" width="8.90625" style="332"/>
    <col min="15872" max="15872" width="19" style="332" customWidth="1"/>
    <col min="15873" max="15873" width="3.81640625" style="332" customWidth="1"/>
    <col min="15874" max="15874" width="19" style="332" customWidth="1"/>
    <col min="15875" max="16116" width="8.90625" style="332"/>
    <col min="16117" max="16117" width="17.36328125" style="332" customWidth="1"/>
    <col min="16118" max="16118" width="20.90625" style="332" customWidth="1"/>
    <col min="16119" max="16119" width="10.81640625" style="332" customWidth="1"/>
    <col min="16120" max="16120" width="19" style="332" customWidth="1"/>
    <col min="16121" max="16121" width="3.81640625" style="332" customWidth="1"/>
    <col min="16122" max="16122" width="19" style="332" customWidth="1"/>
    <col min="16123" max="16123" width="3.81640625" style="332" customWidth="1"/>
    <col min="16124" max="16124" width="19" style="332" customWidth="1"/>
    <col min="16125" max="16125" width="3.81640625" style="332" customWidth="1"/>
    <col min="16126" max="16126" width="19" style="332" customWidth="1"/>
    <col min="16127" max="16127" width="8.90625" style="332"/>
    <col min="16128" max="16128" width="19" style="332" customWidth="1"/>
    <col min="16129" max="16129" width="3.81640625" style="332" customWidth="1"/>
    <col min="16130" max="16130" width="19" style="332" customWidth="1"/>
    <col min="16131" max="16384" width="8.90625" style="332"/>
  </cols>
  <sheetData>
    <row r="1" spans="1:26" s="325" customFormat="1" ht="15.6" x14ac:dyDescent="0.3">
      <c r="A1" s="450" t="s">
        <v>106</v>
      </c>
      <c r="B1" s="322"/>
      <c r="C1" s="322"/>
      <c r="D1" s="323"/>
      <c r="E1" s="322"/>
      <c r="F1" s="323"/>
      <c r="G1" s="322"/>
      <c r="H1" s="323"/>
      <c r="I1" s="322"/>
      <c r="J1" s="324"/>
      <c r="K1" s="322"/>
      <c r="L1" s="324"/>
      <c r="M1" s="322"/>
      <c r="N1" s="323"/>
      <c r="O1" s="322"/>
      <c r="P1" s="324"/>
      <c r="Q1" s="322"/>
      <c r="R1" s="324"/>
      <c r="S1" s="322"/>
      <c r="T1" s="323"/>
      <c r="U1" s="322"/>
      <c r="V1" s="324"/>
      <c r="W1" s="322"/>
      <c r="X1" s="324"/>
      <c r="Y1" s="322"/>
      <c r="Z1" s="324"/>
    </row>
    <row r="2" spans="1:26" s="325" customFormat="1" ht="15.6" x14ac:dyDescent="0.3">
      <c r="A2" s="53" t="s">
        <v>124</v>
      </c>
      <c r="B2" s="326"/>
      <c r="C2" s="326"/>
      <c r="D2" s="327"/>
      <c r="E2" s="326"/>
      <c r="F2" s="327"/>
      <c r="G2" s="326"/>
      <c r="H2" s="327"/>
      <c r="I2" s="326"/>
      <c r="J2" s="324"/>
      <c r="K2" s="326"/>
      <c r="L2" s="324"/>
      <c r="M2" s="326"/>
      <c r="N2" s="327"/>
      <c r="O2" s="326"/>
      <c r="P2" s="324"/>
      <c r="Q2" s="326"/>
      <c r="R2" s="324"/>
      <c r="S2" s="326"/>
      <c r="T2" s="327"/>
      <c r="U2" s="326"/>
      <c r="V2" s="324"/>
      <c r="W2" s="326"/>
      <c r="X2" s="324"/>
      <c r="Y2" s="326"/>
      <c r="Z2" s="324"/>
    </row>
    <row r="3" spans="1:26" s="325" customFormat="1" ht="18" x14ac:dyDescent="0.3">
      <c r="A3" s="374" t="s">
        <v>209</v>
      </c>
      <c r="B3" s="326"/>
      <c r="C3" s="326"/>
      <c r="D3" s="327"/>
      <c r="E3" s="326"/>
      <c r="F3" s="327"/>
      <c r="G3" s="326"/>
      <c r="H3" s="327"/>
      <c r="I3" s="326"/>
      <c r="J3" s="324"/>
      <c r="K3" s="326"/>
      <c r="L3" s="324"/>
      <c r="M3" s="326"/>
      <c r="N3" s="327"/>
      <c r="O3" s="326"/>
      <c r="P3" s="324"/>
      <c r="Q3" s="326"/>
      <c r="R3" s="324"/>
      <c r="S3" s="326"/>
      <c r="T3" s="327"/>
      <c r="U3" s="326"/>
      <c r="V3" s="324"/>
      <c r="W3" s="326"/>
      <c r="X3" s="324"/>
      <c r="Y3" s="326"/>
      <c r="Z3" s="324"/>
    </row>
    <row r="4" spans="1:26" s="325" customFormat="1" ht="15.6" x14ac:dyDescent="0.3">
      <c r="A4" s="321" t="s">
        <v>93</v>
      </c>
      <c r="B4" s="326"/>
      <c r="C4" s="326"/>
      <c r="D4" s="327"/>
      <c r="E4" s="326"/>
      <c r="F4" s="327"/>
      <c r="G4" s="326"/>
      <c r="H4" s="327"/>
      <c r="I4" s="326"/>
      <c r="J4" s="324"/>
      <c r="K4" s="326"/>
      <c r="L4" s="324"/>
      <c r="M4" s="326"/>
      <c r="N4" s="327"/>
      <c r="O4" s="326"/>
      <c r="P4" s="324"/>
      <c r="Q4" s="326"/>
      <c r="R4" s="324"/>
      <c r="S4" s="326"/>
      <c r="T4" s="327"/>
      <c r="U4" s="326"/>
      <c r="V4" s="324"/>
      <c r="W4" s="326"/>
      <c r="X4" s="324"/>
      <c r="Y4" s="326"/>
      <c r="Z4" s="324"/>
    </row>
    <row r="5" spans="1:26" s="325" customFormat="1" ht="15.6" x14ac:dyDescent="0.3">
      <c r="A5" s="321"/>
      <c r="B5" s="328"/>
      <c r="C5" s="329"/>
      <c r="D5" s="330"/>
      <c r="E5" s="329"/>
      <c r="F5" s="330"/>
      <c r="G5" s="329"/>
      <c r="H5" s="330"/>
      <c r="I5" s="329"/>
      <c r="J5" s="324"/>
      <c r="K5" s="329"/>
      <c r="L5" s="324"/>
      <c r="M5" s="329"/>
      <c r="N5" s="330"/>
      <c r="O5" s="329"/>
      <c r="P5" s="324"/>
      <c r="Q5" s="329"/>
      <c r="R5" s="324"/>
      <c r="S5" s="329"/>
      <c r="T5" s="330"/>
      <c r="U5" s="329"/>
      <c r="V5" s="324"/>
      <c r="W5" s="329"/>
      <c r="X5" s="324"/>
      <c r="Y5" s="329"/>
      <c r="Z5" s="324"/>
    </row>
    <row r="6" spans="1:26" s="325" customFormat="1" ht="15.6" x14ac:dyDescent="0.3">
      <c r="B6" s="328"/>
      <c r="C6" s="329"/>
      <c r="D6" s="330"/>
      <c r="E6" s="329"/>
      <c r="F6" s="330"/>
      <c r="G6" s="329"/>
      <c r="H6" s="330"/>
      <c r="I6" s="329"/>
      <c r="J6" s="324"/>
      <c r="K6" s="329"/>
      <c r="L6" s="324"/>
      <c r="M6" s="329"/>
      <c r="N6" s="330"/>
      <c r="O6" s="329"/>
      <c r="P6" s="324"/>
      <c r="Q6" s="329"/>
      <c r="R6" s="324"/>
      <c r="S6" s="329"/>
      <c r="T6" s="330"/>
      <c r="U6" s="329"/>
      <c r="V6" s="324"/>
      <c r="W6" s="329"/>
      <c r="X6" s="324"/>
      <c r="Y6" s="329"/>
      <c r="Z6" s="324"/>
    </row>
    <row r="7" spans="1:26" ht="16.2" thickBot="1" x14ac:dyDescent="0.35">
      <c r="A7" s="331"/>
      <c r="B7" s="331"/>
      <c r="C7" s="468" t="s">
        <v>161</v>
      </c>
      <c r="D7" s="468"/>
      <c r="E7" s="468"/>
      <c r="F7" s="468"/>
      <c r="G7" s="468"/>
      <c r="I7" s="468" t="s">
        <v>162</v>
      </c>
      <c r="J7" s="468"/>
      <c r="K7" s="468"/>
      <c r="L7" s="468"/>
      <c r="M7" s="468"/>
      <c r="O7" s="468" t="s">
        <v>163</v>
      </c>
      <c r="P7" s="468"/>
      <c r="Q7" s="468"/>
      <c r="R7" s="468"/>
      <c r="S7" s="468"/>
      <c r="U7" s="468" t="s">
        <v>164</v>
      </c>
      <c r="V7" s="468"/>
      <c r="W7" s="468"/>
      <c r="X7" s="468"/>
      <c r="Y7" s="468"/>
      <c r="Z7" s="332"/>
    </row>
    <row r="8" spans="1:26" s="336" customFormat="1" ht="15.6" x14ac:dyDescent="0.3">
      <c r="A8" s="327" t="s">
        <v>0</v>
      </c>
      <c r="B8" s="327"/>
      <c r="C8" s="333" t="s">
        <v>160</v>
      </c>
      <c r="D8" s="334"/>
      <c r="E8" s="333" t="s">
        <v>178</v>
      </c>
      <c r="F8" s="334"/>
      <c r="G8" s="333" t="s">
        <v>198</v>
      </c>
      <c r="H8" s="335"/>
      <c r="I8" s="333" t="s">
        <v>160</v>
      </c>
      <c r="J8" s="334"/>
      <c r="K8" s="333" t="s">
        <v>178</v>
      </c>
      <c r="L8" s="334"/>
      <c r="M8" s="333" t="s">
        <v>198</v>
      </c>
      <c r="N8" s="335"/>
      <c r="O8" s="333" t="s">
        <v>160</v>
      </c>
      <c r="P8" s="334"/>
      <c r="Q8" s="333" t="s">
        <v>178</v>
      </c>
      <c r="R8" s="334"/>
      <c r="S8" s="333" t="s">
        <v>198</v>
      </c>
      <c r="T8" s="335"/>
      <c r="U8" s="333" t="s">
        <v>160</v>
      </c>
      <c r="V8" s="334"/>
      <c r="W8" s="333" t="s">
        <v>178</v>
      </c>
      <c r="X8" s="334"/>
      <c r="Y8" s="333" t="s">
        <v>198</v>
      </c>
      <c r="Z8" s="334"/>
    </row>
    <row r="9" spans="1:26" ht="18" x14ac:dyDescent="0.3">
      <c r="A9" s="208" t="s">
        <v>192</v>
      </c>
      <c r="B9" s="330"/>
      <c r="C9" s="337"/>
      <c r="D9" s="338"/>
      <c r="E9" s="337"/>
      <c r="F9" s="338"/>
      <c r="G9" s="337"/>
      <c r="H9" s="338"/>
      <c r="I9" s="339"/>
      <c r="K9" s="337"/>
      <c r="M9" s="337"/>
      <c r="N9" s="338"/>
      <c r="O9" s="339"/>
      <c r="Q9" s="337"/>
      <c r="S9" s="337"/>
      <c r="T9" s="338"/>
      <c r="U9" s="339"/>
      <c r="W9" s="337"/>
      <c r="Y9" s="337"/>
    </row>
    <row r="10" spans="1:26" ht="15.6" x14ac:dyDescent="0.3">
      <c r="A10" s="212" t="s">
        <v>29</v>
      </c>
      <c r="B10" s="330"/>
      <c r="C10" s="340">
        <v>3152</v>
      </c>
      <c r="D10" s="341"/>
      <c r="E10" s="340">
        <f>+G10-C10</f>
        <v>0</v>
      </c>
      <c r="F10" s="341"/>
      <c r="G10" s="340">
        <v>3152</v>
      </c>
      <c r="H10" s="341"/>
      <c r="I10" s="342">
        <v>3390</v>
      </c>
      <c r="J10" s="335"/>
      <c r="K10" s="340">
        <f>+M10-I10</f>
        <v>0</v>
      </c>
      <c r="L10" s="335"/>
      <c r="M10" s="340">
        <v>3390</v>
      </c>
      <c r="N10" s="341"/>
      <c r="O10" s="342">
        <v>3965</v>
      </c>
      <c r="P10" s="335"/>
      <c r="Q10" s="340">
        <f>+S10-O10</f>
        <v>0</v>
      </c>
      <c r="R10" s="335"/>
      <c r="S10" s="340">
        <v>3965</v>
      </c>
      <c r="T10" s="341"/>
      <c r="U10" s="342">
        <v>3855</v>
      </c>
      <c r="V10" s="335"/>
      <c r="W10" s="340">
        <f>+Y10-U10</f>
        <v>0</v>
      </c>
      <c r="X10" s="335"/>
      <c r="Y10" s="340">
        <v>3855</v>
      </c>
      <c r="Z10" s="335"/>
    </row>
    <row r="11" spans="1:26" s="336" customFormat="1" ht="15.6" x14ac:dyDescent="0.3">
      <c r="A11" s="212" t="s">
        <v>39</v>
      </c>
      <c r="B11" s="330"/>
      <c r="C11" s="343">
        <v>2149</v>
      </c>
      <c r="D11" s="344"/>
      <c r="E11" s="343">
        <f t="shared" ref="E11:E15" si="0">+G11-C11</f>
        <v>0</v>
      </c>
      <c r="F11" s="344"/>
      <c r="G11" s="343">
        <v>2149</v>
      </c>
      <c r="H11" s="344"/>
      <c r="I11" s="345">
        <v>2361</v>
      </c>
      <c r="J11" s="324"/>
      <c r="K11" s="343">
        <f t="shared" ref="K11:K15" si="1">+M11-I11</f>
        <v>0</v>
      </c>
      <c r="L11" s="324"/>
      <c r="M11" s="343">
        <v>2361</v>
      </c>
      <c r="N11" s="344"/>
      <c r="O11" s="345">
        <v>2323</v>
      </c>
      <c r="P11" s="324"/>
      <c r="Q11" s="343">
        <f t="shared" ref="Q11:Q15" si="2">+S11-O11</f>
        <v>0</v>
      </c>
      <c r="R11" s="324"/>
      <c r="S11" s="343">
        <v>2323</v>
      </c>
      <c r="T11" s="344"/>
      <c r="U11" s="345">
        <v>2548</v>
      </c>
      <c r="V11" s="324"/>
      <c r="W11" s="343">
        <f t="shared" ref="W11:W15" si="3">+Y11-U11</f>
        <v>0</v>
      </c>
      <c r="X11" s="324"/>
      <c r="Y11" s="343">
        <v>2548</v>
      </c>
      <c r="Z11" s="324"/>
    </row>
    <row r="12" spans="1:26" s="336" customFormat="1" ht="15.6" x14ac:dyDescent="0.3">
      <c r="A12" s="212" t="s">
        <v>168</v>
      </c>
      <c r="B12" s="330"/>
      <c r="C12" s="343">
        <v>3482</v>
      </c>
      <c r="D12" s="344"/>
      <c r="E12" s="343">
        <f t="shared" si="0"/>
        <v>-3482</v>
      </c>
      <c r="F12" s="344"/>
      <c r="G12" s="343">
        <v>0</v>
      </c>
      <c r="H12" s="344"/>
      <c r="I12" s="345">
        <v>3780</v>
      </c>
      <c r="J12" s="324"/>
      <c r="K12" s="343">
        <f t="shared" si="1"/>
        <v>-3780</v>
      </c>
      <c r="L12" s="324"/>
      <c r="M12" s="343">
        <v>0</v>
      </c>
      <c r="N12" s="344"/>
      <c r="O12" s="345">
        <v>3663</v>
      </c>
      <c r="P12" s="324"/>
      <c r="Q12" s="343">
        <f t="shared" si="2"/>
        <v>-3663</v>
      </c>
      <c r="R12" s="324"/>
      <c r="S12" s="343">
        <v>0</v>
      </c>
      <c r="T12" s="344"/>
      <c r="U12" s="345">
        <v>3697</v>
      </c>
      <c r="V12" s="324"/>
      <c r="W12" s="343">
        <f t="shared" si="3"/>
        <v>-3697</v>
      </c>
      <c r="X12" s="324"/>
      <c r="Y12" s="343">
        <v>0</v>
      </c>
      <c r="Z12" s="324"/>
    </row>
    <row r="13" spans="1:26" s="336" customFormat="1" ht="15.6" x14ac:dyDescent="0.3">
      <c r="A13" s="212" t="s">
        <v>155</v>
      </c>
      <c r="B13" s="330"/>
      <c r="C13" s="343">
        <v>0</v>
      </c>
      <c r="D13" s="344"/>
      <c r="E13" s="343">
        <f t="shared" si="0"/>
        <v>1762</v>
      </c>
      <c r="F13" s="344"/>
      <c r="G13" s="343">
        <v>1762</v>
      </c>
      <c r="H13" s="344"/>
      <c r="I13" s="345">
        <v>0</v>
      </c>
      <c r="J13" s="324"/>
      <c r="K13" s="343">
        <f t="shared" si="1"/>
        <v>1983</v>
      </c>
      <c r="L13" s="324"/>
      <c r="M13" s="343">
        <v>1983</v>
      </c>
      <c r="N13" s="344"/>
      <c r="O13" s="345">
        <v>0</v>
      </c>
      <c r="P13" s="324"/>
      <c r="Q13" s="343">
        <f t="shared" si="2"/>
        <v>1892</v>
      </c>
      <c r="R13" s="324"/>
      <c r="S13" s="343">
        <v>1892</v>
      </c>
      <c r="T13" s="344"/>
      <c r="U13" s="345">
        <v>0</v>
      </c>
      <c r="V13" s="324"/>
      <c r="W13" s="343">
        <f t="shared" si="3"/>
        <v>1826</v>
      </c>
      <c r="X13" s="324"/>
      <c r="Y13" s="343">
        <v>1826</v>
      </c>
      <c r="Z13" s="324"/>
    </row>
    <row r="14" spans="1:26" ht="15.6" x14ac:dyDescent="0.3">
      <c r="A14" s="212" t="s">
        <v>156</v>
      </c>
      <c r="B14" s="327"/>
      <c r="C14" s="343">
        <v>0</v>
      </c>
      <c r="D14" s="344"/>
      <c r="E14" s="343">
        <f t="shared" si="0"/>
        <v>1715</v>
      </c>
      <c r="F14" s="344"/>
      <c r="G14" s="343">
        <v>1715</v>
      </c>
      <c r="H14" s="344"/>
      <c r="I14" s="345">
        <v>0</v>
      </c>
      <c r="K14" s="343">
        <f t="shared" si="1"/>
        <v>1793</v>
      </c>
      <c r="M14" s="343">
        <v>1793</v>
      </c>
      <c r="N14" s="344"/>
      <c r="O14" s="345">
        <v>0</v>
      </c>
      <c r="Q14" s="343">
        <f t="shared" si="2"/>
        <v>1766</v>
      </c>
      <c r="S14" s="343">
        <v>1766</v>
      </c>
      <c r="T14" s="344"/>
      <c r="U14" s="345">
        <v>0</v>
      </c>
      <c r="W14" s="343">
        <f t="shared" si="3"/>
        <v>1858</v>
      </c>
      <c r="Y14" s="343">
        <v>1858</v>
      </c>
    </row>
    <row r="15" spans="1:26" ht="15.6" x14ac:dyDescent="0.3">
      <c r="A15" s="68" t="s">
        <v>30</v>
      </c>
      <c r="B15" s="330"/>
      <c r="C15" s="346">
        <v>1843</v>
      </c>
      <c r="D15" s="347"/>
      <c r="E15" s="346">
        <f t="shared" si="0"/>
        <v>5</v>
      </c>
      <c r="F15" s="347"/>
      <c r="G15" s="346">
        <v>1848</v>
      </c>
      <c r="H15" s="347"/>
      <c r="I15" s="348">
        <v>2012</v>
      </c>
      <c r="K15" s="346">
        <f t="shared" si="1"/>
        <v>4</v>
      </c>
      <c r="M15" s="346">
        <v>2016</v>
      </c>
      <c r="N15" s="347"/>
      <c r="O15" s="348">
        <v>2168</v>
      </c>
      <c r="Q15" s="346">
        <f t="shared" si="2"/>
        <v>5</v>
      </c>
      <c r="S15" s="346">
        <v>2173</v>
      </c>
      <c r="T15" s="347"/>
      <c r="U15" s="348">
        <v>2111</v>
      </c>
      <c r="W15" s="346">
        <f t="shared" si="3"/>
        <v>13</v>
      </c>
      <c r="Y15" s="346">
        <v>2124</v>
      </c>
    </row>
    <row r="16" spans="1:26" ht="16.2" thickBot="1" x14ac:dyDescent="0.35">
      <c r="A16" s="208" t="s">
        <v>204</v>
      </c>
      <c r="B16" s="330"/>
      <c r="C16" s="352">
        <f>SUM(C10:C15)</f>
        <v>10626</v>
      </c>
      <c r="D16" s="353"/>
      <c r="E16" s="352">
        <f>SUM(E10:E15)</f>
        <v>0</v>
      </c>
      <c r="F16" s="353"/>
      <c r="G16" s="352">
        <f>SUM(G10:G15)</f>
        <v>10626</v>
      </c>
      <c r="H16" s="353"/>
      <c r="I16" s="354">
        <f>SUM(I10:I15)</f>
        <v>11543</v>
      </c>
      <c r="K16" s="352">
        <f>SUM(K10:K15)</f>
        <v>0</v>
      </c>
      <c r="M16" s="352">
        <f>SUM(M10:M15)</f>
        <v>11543</v>
      </c>
      <c r="N16" s="350"/>
      <c r="O16" s="354">
        <f>SUM(O10:O15)</f>
        <v>12119</v>
      </c>
      <c r="Q16" s="352">
        <f>SUM(Q10:Q15)</f>
        <v>0</v>
      </c>
      <c r="S16" s="352">
        <f>SUM(S10:S15)</f>
        <v>12119</v>
      </c>
      <c r="T16" s="350"/>
      <c r="U16" s="354">
        <f>SUM(U10:U15)</f>
        <v>12211</v>
      </c>
      <c r="W16" s="352">
        <f>SUM(W10:W15)</f>
        <v>0</v>
      </c>
      <c r="Y16" s="352">
        <f>SUM(Y10:Y15)</f>
        <v>12211</v>
      </c>
    </row>
    <row r="17" spans="1:26" ht="16.2" thickTop="1" x14ac:dyDescent="0.3">
      <c r="A17" s="330"/>
      <c r="B17" s="330"/>
      <c r="C17" s="349"/>
      <c r="D17" s="350"/>
      <c r="E17" s="349"/>
      <c r="F17" s="350"/>
      <c r="G17" s="349"/>
      <c r="H17" s="350"/>
      <c r="I17" s="351"/>
      <c r="K17" s="349"/>
      <c r="M17" s="349"/>
      <c r="N17" s="353"/>
      <c r="O17" s="351"/>
      <c r="Q17" s="349"/>
      <c r="S17" s="349"/>
      <c r="T17" s="353"/>
      <c r="U17" s="351"/>
      <c r="W17" s="349"/>
      <c r="Y17" s="349"/>
    </row>
    <row r="18" spans="1:26" ht="15.6" x14ac:dyDescent="0.3">
      <c r="A18" s="330"/>
      <c r="B18" s="330"/>
      <c r="C18" s="349"/>
      <c r="D18" s="350"/>
      <c r="E18" s="349"/>
      <c r="F18" s="350"/>
      <c r="G18" s="349"/>
      <c r="H18" s="350"/>
      <c r="I18" s="351"/>
      <c r="K18" s="349"/>
      <c r="M18" s="349"/>
      <c r="N18" s="350"/>
      <c r="O18" s="351"/>
      <c r="Q18" s="349"/>
      <c r="S18" s="349"/>
      <c r="T18" s="350"/>
      <c r="U18" s="351"/>
      <c r="W18" s="349"/>
      <c r="Y18" s="349"/>
    </row>
    <row r="19" spans="1:26" ht="18" x14ac:dyDescent="0.3">
      <c r="A19" s="221" t="s">
        <v>193</v>
      </c>
      <c r="B19" s="330"/>
      <c r="C19" s="349"/>
      <c r="D19" s="350"/>
      <c r="E19" s="349"/>
      <c r="F19" s="350"/>
      <c r="G19" s="349"/>
      <c r="H19" s="350"/>
      <c r="I19" s="351"/>
      <c r="K19" s="349"/>
      <c r="M19" s="349"/>
      <c r="N19" s="350"/>
      <c r="O19" s="351"/>
      <c r="Q19" s="349"/>
      <c r="S19" s="349"/>
      <c r="T19" s="350"/>
      <c r="U19" s="351"/>
      <c r="W19" s="349"/>
      <c r="Y19" s="349"/>
    </row>
    <row r="20" spans="1:26" ht="15.6" x14ac:dyDescent="0.3">
      <c r="A20" s="212" t="s">
        <v>29</v>
      </c>
      <c r="B20" s="331"/>
      <c r="C20" s="340">
        <v>328</v>
      </c>
      <c r="D20" s="341"/>
      <c r="E20" s="340">
        <f>+G20-C20</f>
        <v>0</v>
      </c>
      <c r="F20" s="341"/>
      <c r="G20" s="340">
        <v>328</v>
      </c>
      <c r="H20" s="341"/>
      <c r="I20" s="342">
        <v>397</v>
      </c>
      <c r="J20" s="335"/>
      <c r="K20" s="340">
        <f>+M20-I20</f>
        <v>0</v>
      </c>
      <c r="L20" s="335"/>
      <c r="M20" s="340">
        <v>397</v>
      </c>
      <c r="N20" s="350"/>
      <c r="O20" s="342">
        <v>444</v>
      </c>
      <c r="P20" s="335"/>
      <c r="Q20" s="340">
        <f>+S20-O20</f>
        <v>0</v>
      </c>
      <c r="R20" s="335"/>
      <c r="S20" s="340">
        <v>444</v>
      </c>
      <c r="T20" s="350"/>
      <c r="U20" s="342">
        <v>461</v>
      </c>
      <c r="V20" s="335"/>
      <c r="W20" s="340">
        <f>+Y20-U20</f>
        <v>0</v>
      </c>
      <c r="X20" s="335"/>
      <c r="Y20" s="340">
        <v>461</v>
      </c>
      <c r="Z20" s="335"/>
    </row>
    <row r="21" spans="1:26" ht="15.6" x14ac:dyDescent="0.3">
      <c r="A21" s="212" t="s">
        <v>39</v>
      </c>
      <c r="B21" s="330"/>
      <c r="C21" s="343">
        <v>194</v>
      </c>
      <c r="D21" s="344"/>
      <c r="E21" s="343">
        <f t="shared" ref="E21:E25" si="4">+G21-C21</f>
        <v>0</v>
      </c>
      <c r="F21" s="344"/>
      <c r="G21" s="343">
        <v>194</v>
      </c>
      <c r="H21" s="344"/>
      <c r="I21" s="345">
        <v>213</v>
      </c>
      <c r="K21" s="343">
        <f t="shared" ref="K21:K25" si="5">+M21-I21</f>
        <v>0</v>
      </c>
      <c r="M21" s="343">
        <v>213</v>
      </c>
      <c r="N21" s="341"/>
      <c r="O21" s="345">
        <v>213</v>
      </c>
      <c r="Q21" s="343">
        <f t="shared" ref="Q21:Q25" si="6">+S21-O21</f>
        <v>0</v>
      </c>
      <c r="S21" s="343">
        <v>213</v>
      </c>
      <c r="T21" s="341"/>
      <c r="U21" s="345">
        <v>254</v>
      </c>
      <c r="W21" s="343">
        <f t="shared" ref="W21:W25" si="7">+Y21-U21</f>
        <v>0</v>
      </c>
      <c r="Y21" s="343">
        <v>254</v>
      </c>
    </row>
    <row r="22" spans="1:26" ht="15.6" x14ac:dyDescent="0.3">
      <c r="A22" s="212" t="s">
        <v>168</v>
      </c>
      <c r="B22" s="330"/>
      <c r="C22" s="343">
        <v>432</v>
      </c>
      <c r="D22" s="344"/>
      <c r="E22" s="343">
        <f t="shared" si="4"/>
        <v>-432</v>
      </c>
      <c r="F22" s="344"/>
      <c r="G22" s="343">
        <v>0</v>
      </c>
      <c r="H22" s="344"/>
      <c r="I22" s="345">
        <v>478</v>
      </c>
      <c r="K22" s="343">
        <f t="shared" si="5"/>
        <v>-478</v>
      </c>
      <c r="M22" s="343">
        <v>0</v>
      </c>
      <c r="N22" s="344"/>
      <c r="O22" s="345">
        <v>447</v>
      </c>
      <c r="Q22" s="343">
        <f t="shared" si="6"/>
        <v>-447</v>
      </c>
      <c r="S22" s="343">
        <v>0</v>
      </c>
      <c r="T22" s="344"/>
      <c r="U22" s="345">
        <v>431</v>
      </c>
      <c r="W22" s="343">
        <f t="shared" si="7"/>
        <v>-431</v>
      </c>
      <c r="Y22" s="343">
        <v>0</v>
      </c>
    </row>
    <row r="23" spans="1:26" ht="15.6" x14ac:dyDescent="0.3">
      <c r="A23" s="212" t="s">
        <v>155</v>
      </c>
      <c r="B23" s="330"/>
      <c r="C23" s="343">
        <v>0</v>
      </c>
      <c r="D23" s="344"/>
      <c r="E23" s="343">
        <f t="shared" si="4"/>
        <v>284</v>
      </c>
      <c r="F23" s="344"/>
      <c r="G23" s="343">
        <v>284</v>
      </c>
      <c r="H23" s="344"/>
      <c r="I23" s="345">
        <v>0</v>
      </c>
      <c r="K23" s="343">
        <f t="shared" si="5"/>
        <v>278</v>
      </c>
      <c r="M23" s="343">
        <v>278</v>
      </c>
      <c r="N23" s="344"/>
      <c r="O23" s="345">
        <v>0</v>
      </c>
      <c r="Q23" s="343">
        <f t="shared" si="6"/>
        <v>276</v>
      </c>
      <c r="S23" s="343">
        <v>276</v>
      </c>
      <c r="T23" s="344"/>
      <c r="U23" s="345">
        <v>0</v>
      </c>
      <c r="W23" s="343">
        <f t="shared" si="7"/>
        <v>231</v>
      </c>
      <c r="Y23" s="343">
        <v>231</v>
      </c>
    </row>
    <row r="24" spans="1:26" ht="15.6" x14ac:dyDescent="0.3">
      <c r="A24" s="212" t="s">
        <v>156</v>
      </c>
      <c r="B24" s="330"/>
      <c r="C24" s="343">
        <v>0</v>
      </c>
      <c r="D24" s="344"/>
      <c r="E24" s="343">
        <f t="shared" si="4"/>
        <v>136</v>
      </c>
      <c r="F24" s="344"/>
      <c r="G24" s="343">
        <v>136</v>
      </c>
      <c r="H24" s="344"/>
      <c r="I24" s="345">
        <v>0</v>
      </c>
      <c r="K24" s="343">
        <f t="shared" si="5"/>
        <v>183</v>
      </c>
      <c r="M24" s="343">
        <v>183</v>
      </c>
      <c r="N24" s="344"/>
      <c r="O24" s="345">
        <v>0</v>
      </c>
      <c r="Q24" s="343">
        <f t="shared" si="6"/>
        <v>155</v>
      </c>
      <c r="S24" s="343">
        <v>155</v>
      </c>
      <c r="T24" s="344"/>
      <c r="U24" s="345">
        <v>0</v>
      </c>
      <c r="W24" s="343">
        <f t="shared" si="7"/>
        <v>171</v>
      </c>
      <c r="Y24" s="343">
        <v>171</v>
      </c>
    </row>
    <row r="25" spans="1:26" ht="15.6" x14ac:dyDescent="0.3">
      <c r="A25" s="68" t="s">
        <v>30</v>
      </c>
      <c r="B25" s="330"/>
      <c r="C25" s="355">
        <v>217</v>
      </c>
      <c r="D25" s="347"/>
      <c r="E25" s="346">
        <f t="shared" si="4"/>
        <v>12</v>
      </c>
      <c r="F25" s="347"/>
      <c r="G25" s="355">
        <v>229</v>
      </c>
      <c r="H25" s="347"/>
      <c r="I25" s="356">
        <v>263</v>
      </c>
      <c r="K25" s="346">
        <f t="shared" si="5"/>
        <v>17</v>
      </c>
      <c r="M25" s="355">
        <v>280</v>
      </c>
      <c r="N25" s="344"/>
      <c r="O25" s="356">
        <v>251</v>
      </c>
      <c r="Q25" s="346">
        <f t="shared" si="6"/>
        <v>16</v>
      </c>
      <c r="S25" s="355">
        <v>267</v>
      </c>
      <c r="T25" s="344"/>
      <c r="U25" s="356">
        <v>258</v>
      </c>
      <c r="W25" s="346">
        <f t="shared" si="7"/>
        <v>29</v>
      </c>
      <c r="Y25" s="355">
        <v>287</v>
      </c>
    </row>
    <row r="26" spans="1:26" ht="15.6" x14ac:dyDescent="0.3">
      <c r="A26" s="208" t="s">
        <v>206</v>
      </c>
      <c r="B26" s="330"/>
      <c r="C26" s="357">
        <f>SUM(C20:C25)</f>
        <v>1171</v>
      </c>
      <c r="D26" s="350"/>
      <c r="E26" s="357">
        <f>SUM(E20:E25)</f>
        <v>0</v>
      </c>
      <c r="F26" s="350"/>
      <c r="G26" s="357">
        <f>SUM(G20:G25)</f>
        <v>1171</v>
      </c>
      <c r="H26" s="350"/>
      <c r="I26" s="358">
        <f>SUM(I20:I25)</f>
        <v>1351</v>
      </c>
      <c r="K26" s="357">
        <f>SUM(K20:K25)</f>
        <v>0</v>
      </c>
      <c r="M26" s="357">
        <f>SUM(M20:M25)</f>
        <v>1351</v>
      </c>
      <c r="N26" s="347"/>
      <c r="O26" s="358">
        <f>SUM(O20:O25)</f>
        <v>1355</v>
      </c>
      <c r="Q26" s="357">
        <f>SUM(Q20:Q25)</f>
        <v>0</v>
      </c>
      <c r="S26" s="357">
        <f>SUM(S20:S25)</f>
        <v>1355</v>
      </c>
      <c r="T26" s="347"/>
      <c r="U26" s="358">
        <f>SUM(U20:U25)</f>
        <v>1404</v>
      </c>
      <c r="W26" s="357">
        <f>SUM(W20:W25)</f>
        <v>0</v>
      </c>
      <c r="Y26" s="357">
        <f>SUM(Y20:Y25)</f>
        <v>1404</v>
      </c>
    </row>
    <row r="27" spans="1:26" ht="18" x14ac:dyDescent="0.3">
      <c r="A27" s="359" t="s">
        <v>215</v>
      </c>
      <c r="B27" s="330"/>
      <c r="C27" s="360">
        <v>-307</v>
      </c>
      <c r="D27" s="344"/>
      <c r="E27" s="360">
        <f t="shared" ref="E27" si="8">+G27-C27</f>
        <v>16</v>
      </c>
      <c r="F27" s="344"/>
      <c r="G27" s="360">
        <v>-291</v>
      </c>
      <c r="H27" s="344"/>
      <c r="I27" s="361">
        <v>-358</v>
      </c>
      <c r="K27" s="360">
        <f t="shared" ref="K27" si="9">+M27-I27</f>
        <v>6</v>
      </c>
      <c r="M27" s="360">
        <v>-352</v>
      </c>
      <c r="N27" s="350"/>
      <c r="O27" s="361">
        <v>-314</v>
      </c>
      <c r="Q27" s="360">
        <f t="shared" ref="Q27" si="10">+S27-O27</f>
        <v>-6</v>
      </c>
      <c r="S27" s="360">
        <v>-320</v>
      </c>
      <c r="T27" s="350"/>
      <c r="U27" s="361">
        <v>-322</v>
      </c>
      <c r="W27" s="360">
        <f t="shared" ref="W27" si="11">+Y27-U27</f>
        <v>24</v>
      </c>
      <c r="Y27" s="360">
        <v>-298</v>
      </c>
    </row>
    <row r="28" spans="1:26" ht="16.2" thickBot="1" x14ac:dyDescent="0.35">
      <c r="A28" s="208" t="s">
        <v>117</v>
      </c>
      <c r="B28" s="330"/>
      <c r="C28" s="362">
        <f>SUM(C26:C27)</f>
        <v>864</v>
      </c>
      <c r="D28" s="363"/>
      <c r="E28" s="362">
        <f>SUM(E26:E27)</f>
        <v>16</v>
      </c>
      <c r="F28" s="363"/>
      <c r="G28" s="362">
        <f>SUM(G26:G27)</f>
        <v>880</v>
      </c>
      <c r="H28" s="363"/>
      <c r="I28" s="364">
        <f>SUM(I26:I27)</f>
        <v>993</v>
      </c>
      <c r="K28" s="362">
        <f>SUM(K26:K27)</f>
        <v>6</v>
      </c>
      <c r="M28" s="362">
        <f>SUM(M26:M27)</f>
        <v>999</v>
      </c>
      <c r="N28" s="350"/>
      <c r="O28" s="364">
        <f>SUM(O26:O27)</f>
        <v>1041</v>
      </c>
      <c r="Q28" s="362">
        <f>SUM(Q26:Q27)</f>
        <v>-6</v>
      </c>
      <c r="S28" s="362">
        <f>SUM(S26:S27)</f>
        <v>1035</v>
      </c>
      <c r="T28" s="350"/>
      <c r="U28" s="364">
        <f>SUM(U26:U27)</f>
        <v>1082</v>
      </c>
      <c r="W28" s="362">
        <f>SUM(W26:W27)</f>
        <v>24</v>
      </c>
      <c r="Y28" s="362">
        <f>SUM(Y26:Y27)</f>
        <v>1106</v>
      </c>
    </row>
    <row r="29" spans="1:26" ht="16.2" thickTop="1" x14ac:dyDescent="0.3">
      <c r="B29" s="330"/>
      <c r="C29" s="349"/>
      <c r="D29" s="350"/>
      <c r="E29" s="349"/>
      <c r="F29" s="350"/>
      <c r="G29" s="349"/>
      <c r="H29" s="350"/>
      <c r="I29" s="349"/>
      <c r="K29" s="349"/>
      <c r="M29" s="349"/>
      <c r="N29" s="344"/>
      <c r="O29" s="349"/>
      <c r="Q29" s="349"/>
      <c r="S29" s="349"/>
      <c r="T29" s="344"/>
      <c r="U29" s="349"/>
      <c r="W29" s="349"/>
      <c r="Y29" s="349"/>
    </row>
    <row r="30" spans="1:26" ht="18" x14ac:dyDescent="0.3">
      <c r="A30" s="208" t="s">
        <v>194</v>
      </c>
      <c r="B30" s="330"/>
      <c r="C30" s="349"/>
      <c r="D30" s="366"/>
      <c r="E30" s="349"/>
      <c r="F30" s="366"/>
      <c r="G30" s="349"/>
      <c r="H30" s="366"/>
      <c r="I30" s="349"/>
      <c r="J30" s="366"/>
      <c r="K30" s="349"/>
      <c r="L30" s="366"/>
      <c r="M30" s="349"/>
      <c r="N30" s="366"/>
      <c r="O30" s="349"/>
      <c r="P30" s="366"/>
      <c r="Q30" s="349"/>
      <c r="R30" s="366"/>
      <c r="S30" s="349"/>
      <c r="T30" s="366"/>
      <c r="U30" s="349"/>
      <c r="V30" s="366"/>
      <c r="W30" s="349"/>
      <c r="X30" s="366"/>
      <c r="Y30" s="349"/>
      <c r="Z30" s="366"/>
    </row>
    <row r="31" spans="1:26" ht="15.6" x14ac:dyDescent="0.3">
      <c r="A31" s="212" t="s">
        <v>29</v>
      </c>
      <c r="B31" s="331"/>
      <c r="C31" s="365">
        <f>ROUND(+C20/C10,3)*100</f>
        <v>10.4</v>
      </c>
      <c r="D31" s="332" t="s">
        <v>25</v>
      </c>
      <c r="E31" s="365">
        <f t="shared" ref="E31:E37" si="12">+G31-C31</f>
        <v>0</v>
      </c>
      <c r="F31" s="332" t="s">
        <v>25</v>
      </c>
      <c r="G31" s="365">
        <f>ROUND(+G20/G10,3)*100</f>
        <v>10.4</v>
      </c>
      <c r="H31" s="332" t="s">
        <v>25</v>
      </c>
      <c r="I31" s="365">
        <f>ROUND(+I20/I10,3)*100</f>
        <v>11.700000000000001</v>
      </c>
      <c r="J31" s="332" t="s">
        <v>25</v>
      </c>
      <c r="K31" s="365">
        <f t="shared" ref="K31:K37" si="13">+M31-I31</f>
        <v>0</v>
      </c>
      <c r="L31" s="332" t="s">
        <v>25</v>
      </c>
      <c r="M31" s="365">
        <f>ROUND(+M20/M10,3)*100</f>
        <v>11.700000000000001</v>
      </c>
      <c r="N31" s="332" t="s">
        <v>25</v>
      </c>
      <c r="O31" s="365">
        <f>ROUND(+O20/O10,3)*100</f>
        <v>11.200000000000001</v>
      </c>
      <c r="P31" s="332" t="s">
        <v>25</v>
      </c>
      <c r="Q31" s="365">
        <f t="shared" ref="Q31:Q37" si="14">+S31-O31</f>
        <v>0</v>
      </c>
      <c r="R31" s="332" t="s">
        <v>25</v>
      </c>
      <c r="S31" s="365">
        <f>ROUND(+S20/S10,3)*100</f>
        <v>11.200000000000001</v>
      </c>
      <c r="T31" s="332" t="s">
        <v>25</v>
      </c>
      <c r="U31" s="365">
        <f>ROUND(+U20/U10,3)*100</f>
        <v>12</v>
      </c>
      <c r="V31" s="332" t="s">
        <v>25</v>
      </c>
      <c r="W31" s="365">
        <f t="shared" ref="W31:W37" si="15">+Y31-U31</f>
        <v>0</v>
      </c>
      <c r="X31" s="332" t="s">
        <v>25</v>
      </c>
      <c r="Y31" s="365">
        <f>ROUND(+Y20/Y10,3)*100</f>
        <v>12</v>
      </c>
      <c r="Z31" s="332" t="s">
        <v>25</v>
      </c>
    </row>
    <row r="32" spans="1:26" ht="15.6" x14ac:dyDescent="0.3">
      <c r="A32" s="212" t="s">
        <v>39</v>
      </c>
      <c r="B32" s="330"/>
      <c r="C32" s="365">
        <f>ROUND(+C21/C11,3)*100</f>
        <v>9</v>
      </c>
      <c r="D32" s="332" t="s">
        <v>25</v>
      </c>
      <c r="E32" s="365">
        <f t="shared" si="12"/>
        <v>0</v>
      </c>
      <c r="F32" s="332" t="s">
        <v>25</v>
      </c>
      <c r="G32" s="365">
        <f>ROUND(+G21/G11,3)*100</f>
        <v>9</v>
      </c>
      <c r="H32" s="332" t="s">
        <v>25</v>
      </c>
      <c r="I32" s="365">
        <f>ROUND(+I21/I11,3)*100</f>
        <v>9</v>
      </c>
      <c r="J32" s="332" t="s">
        <v>25</v>
      </c>
      <c r="K32" s="365">
        <f t="shared" si="13"/>
        <v>0</v>
      </c>
      <c r="L32" s="332" t="s">
        <v>25</v>
      </c>
      <c r="M32" s="365">
        <f>ROUND(+M21/M11,3)*100</f>
        <v>9</v>
      </c>
      <c r="N32" s="332" t="s">
        <v>25</v>
      </c>
      <c r="O32" s="365">
        <f>ROUND(+O21/O11,3)*100</f>
        <v>9.1999999999999993</v>
      </c>
      <c r="P32" s="332" t="s">
        <v>25</v>
      </c>
      <c r="Q32" s="365">
        <f t="shared" si="14"/>
        <v>0</v>
      </c>
      <c r="R32" s="332" t="s">
        <v>25</v>
      </c>
      <c r="S32" s="365">
        <f>ROUND(+S21/S11,3)*100</f>
        <v>9.1999999999999993</v>
      </c>
      <c r="T32" s="332" t="s">
        <v>25</v>
      </c>
      <c r="U32" s="365">
        <f>ROUND(+U21/U11,3)*100</f>
        <v>10</v>
      </c>
      <c r="V32" s="332" t="s">
        <v>25</v>
      </c>
      <c r="W32" s="365">
        <f t="shared" si="15"/>
        <v>0</v>
      </c>
      <c r="X32" s="332" t="s">
        <v>25</v>
      </c>
      <c r="Y32" s="365">
        <f>ROUND(+Y21/Y11,3)*100</f>
        <v>10</v>
      </c>
      <c r="Z32" s="332" t="s">
        <v>25</v>
      </c>
    </row>
    <row r="33" spans="1:26" ht="15.6" x14ac:dyDescent="0.3">
      <c r="A33" s="212" t="s">
        <v>168</v>
      </c>
      <c r="B33" s="330"/>
      <c r="C33" s="365">
        <f>ROUND(+C22/C12,3)*100</f>
        <v>12.4</v>
      </c>
      <c r="D33" s="332" t="s">
        <v>25</v>
      </c>
      <c r="E33" s="365">
        <f t="shared" si="12"/>
        <v>-12.4</v>
      </c>
      <c r="F33" s="332" t="s">
        <v>25</v>
      </c>
      <c r="G33" s="365">
        <v>0</v>
      </c>
      <c r="H33" s="332" t="s">
        <v>25</v>
      </c>
      <c r="I33" s="365">
        <f>ROUND(+I22/I12,3)*100</f>
        <v>12.6</v>
      </c>
      <c r="J33" s="332" t="s">
        <v>25</v>
      </c>
      <c r="K33" s="365">
        <f t="shared" si="13"/>
        <v>-12.6</v>
      </c>
      <c r="L33" s="332" t="s">
        <v>25</v>
      </c>
      <c r="M33" s="365">
        <v>0</v>
      </c>
      <c r="N33" s="332" t="s">
        <v>25</v>
      </c>
      <c r="O33" s="365">
        <f>ROUND(+O22/O12,3)*100</f>
        <v>12.2</v>
      </c>
      <c r="P33" s="332" t="s">
        <v>25</v>
      </c>
      <c r="Q33" s="365">
        <f t="shared" si="14"/>
        <v>-12.2</v>
      </c>
      <c r="R33" s="332" t="s">
        <v>25</v>
      </c>
      <c r="S33" s="365">
        <v>0</v>
      </c>
      <c r="T33" s="332" t="s">
        <v>25</v>
      </c>
      <c r="U33" s="365">
        <f>ROUND(+U22/U12,3)*100</f>
        <v>11.700000000000001</v>
      </c>
      <c r="V33" s="332" t="s">
        <v>25</v>
      </c>
      <c r="W33" s="365">
        <f t="shared" si="15"/>
        <v>-11.700000000000001</v>
      </c>
      <c r="X33" s="332" t="s">
        <v>25</v>
      </c>
      <c r="Y33" s="365">
        <v>0</v>
      </c>
      <c r="Z33" s="332" t="s">
        <v>25</v>
      </c>
    </row>
    <row r="34" spans="1:26" ht="15.6" x14ac:dyDescent="0.3">
      <c r="A34" s="212" t="s">
        <v>155</v>
      </c>
      <c r="B34" s="330"/>
      <c r="C34" s="365">
        <v>0</v>
      </c>
      <c r="D34" s="332" t="s">
        <v>25</v>
      </c>
      <c r="E34" s="365">
        <f>+G34-C34</f>
        <v>16.100000000000001</v>
      </c>
      <c r="F34" s="332" t="s">
        <v>25</v>
      </c>
      <c r="G34" s="365">
        <f>ROUND(+G23/G13,3)*100</f>
        <v>16.100000000000001</v>
      </c>
      <c r="H34" s="332" t="s">
        <v>25</v>
      </c>
      <c r="I34" s="365">
        <v>0</v>
      </c>
      <c r="J34" s="332" t="s">
        <v>25</v>
      </c>
      <c r="K34" s="365">
        <f t="shared" si="13"/>
        <v>14.000000000000002</v>
      </c>
      <c r="L34" s="332" t="s">
        <v>25</v>
      </c>
      <c r="M34" s="365">
        <f>ROUND(+M23/M13,3)*100</f>
        <v>14.000000000000002</v>
      </c>
      <c r="N34" s="332" t="s">
        <v>25</v>
      </c>
      <c r="O34" s="365">
        <v>0</v>
      </c>
      <c r="P34" s="332" t="s">
        <v>25</v>
      </c>
      <c r="Q34" s="365">
        <f t="shared" si="14"/>
        <v>14.6</v>
      </c>
      <c r="R34" s="332" t="s">
        <v>25</v>
      </c>
      <c r="S34" s="365">
        <f>ROUND(+S23/S13,3)*100</f>
        <v>14.6</v>
      </c>
      <c r="T34" s="332" t="s">
        <v>25</v>
      </c>
      <c r="U34" s="365">
        <v>0</v>
      </c>
      <c r="V34" s="332" t="s">
        <v>25</v>
      </c>
      <c r="W34" s="365">
        <f t="shared" si="15"/>
        <v>12.7</v>
      </c>
      <c r="X34" s="332" t="s">
        <v>25</v>
      </c>
      <c r="Y34" s="365">
        <f>ROUND(+Y23/Y13,3)*100</f>
        <v>12.7</v>
      </c>
      <c r="Z34" s="332" t="s">
        <v>25</v>
      </c>
    </row>
    <row r="35" spans="1:26" ht="15.6" x14ac:dyDescent="0.3">
      <c r="A35" s="212" t="s">
        <v>156</v>
      </c>
      <c r="B35" s="330"/>
      <c r="C35" s="365">
        <v>0</v>
      </c>
      <c r="D35" s="332" t="s">
        <v>25</v>
      </c>
      <c r="E35" s="365">
        <f t="shared" si="12"/>
        <v>7.9</v>
      </c>
      <c r="F35" s="332" t="s">
        <v>25</v>
      </c>
      <c r="G35" s="365">
        <f>ROUND(+G24/G14,3)*100</f>
        <v>7.9</v>
      </c>
      <c r="H35" s="332" t="s">
        <v>25</v>
      </c>
      <c r="I35" s="365">
        <v>0</v>
      </c>
      <c r="J35" s="332" t="s">
        <v>25</v>
      </c>
      <c r="K35" s="365">
        <f t="shared" si="13"/>
        <v>10.199999999999999</v>
      </c>
      <c r="L35" s="332" t="s">
        <v>25</v>
      </c>
      <c r="M35" s="365">
        <f>ROUND(+M24/M14,3)*100</f>
        <v>10.199999999999999</v>
      </c>
      <c r="N35" s="332" t="s">
        <v>25</v>
      </c>
      <c r="O35" s="365">
        <v>0</v>
      </c>
      <c r="P35" s="332" t="s">
        <v>25</v>
      </c>
      <c r="Q35" s="365">
        <f t="shared" si="14"/>
        <v>8.7999999999999989</v>
      </c>
      <c r="R35" s="332" t="s">
        <v>25</v>
      </c>
      <c r="S35" s="365">
        <f>ROUND(+S24/S14,3)*100</f>
        <v>8.7999999999999989</v>
      </c>
      <c r="T35" s="332" t="s">
        <v>25</v>
      </c>
      <c r="U35" s="365">
        <v>0</v>
      </c>
      <c r="V35" s="332" t="s">
        <v>25</v>
      </c>
      <c r="W35" s="365">
        <f t="shared" si="15"/>
        <v>9.1999999999999993</v>
      </c>
      <c r="X35" s="332" t="s">
        <v>25</v>
      </c>
      <c r="Y35" s="365">
        <f>ROUND(+Y24/Y14,3)*100</f>
        <v>9.1999999999999993</v>
      </c>
      <c r="Z35" s="332" t="s">
        <v>25</v>
      </c>
    </row>
    <row r="36" spans="1:26" ht="15.6" x14ac:dyDescent="0.3">
      <c r="A36" s="68" t="s">
        <v>30</v>
      </c>
      <c r="B36" s="330"/>
      <c r="C36" s="365">
        <f>ROUND(+C25/C15,3)*100</f>
        <v>11.799999999999999</v>
      </c>
      <c r="D36" s="332" t="s">
        <v>25</v>
      </c>
      <c r="E36" s="365">
        <f t="shared" si="12"/>
        <v>0.60000000000000142</v>
      </c>
      <c r="F36" s="332" t="s">
        <v>25</v>
      </c>
      <c r="G36" s="365">
        <f>ROUND(+G25/G15,3)*100</f>
        <v>12.4</v>
      </c>
      <c r="H36" s="332" t="s">
        <v>25</v>
      </c>
      <c r="I36" s="365">
        <f>ROUND(+I25/I15,3)*100</f>
        <v>13.100000000000001</v>
      </c>
      <c r="J36" s="332" t="s">
        <v>25</v>
      </c>
      <c r="K36" s="365">
        <f t="shared" si="13"/>
        <v>0.80000000000000071</v>
      </c>
      <c r="L36" s="332" t="s">
        <v>25</v>
      </c>
      <c r="M36" s="365">
        <f>ROUND(+M25/M15,3)*100</f>
        <v>13.900000000000002</v>
      </c>
      <c r="N36" s="332" t="s">
        <v>25</v>
      </c>
      <c r="O36" s="365">
        <f>ROUND(+O25/O15,3)*100</f>
        <v>11.600000000000001</v>
      </c>
      <c r="P36" s="332" t="s">
        <v>25</v>
      </c>
      <c r="Q36" s="365">
        <f t="shared" si="14"/>
        <v>0.69999999999999929</v>
      </c>
      <c r="R36" s="332" t="s">
        <v>25</v>
      </c>
      <c r="S36" s="365">
        <f>ROUND(+S25/S15,3)*100</f>
        <v>12.3</v>
      </c>
      <c r="T36" s="332" t="s">
        <v>25</v>
      </c>
      <c r="U36" s="365">
        <f>ROUND(+U25/U15,3)*100</f>
        <v>12.2</v>
      </c>
      <c r="V36" s="332" t="s">
        <v>25</v>
      </c>
      <c r="W36" s="365">
        <f t="shared" si="15"/>
        <v>1.3000000000000007</v>
      </c>
      <c r="X36" s="332" t="s">
        <v>25</v>
      </c>
      <c r="Y36" s="365">
        <f>ROUND(+Y25/Y15,3)*100</f>
        <v>13.5</v>
      </c>
      <c r="Z36" s="332" t="s">
        <v>25</v>
      </c>
    </row>
    <row r="37" spans="1:26" ht="15.6" x14ac:dyDescent="0.3">
      <c r="A37" s="227" t="s">
        <v>114</v>
      </c>
      <c r="B37" s="330"/>
      <c r="C37" s="365">
        <f>ROUND(+C26/C16,3)*100</f>
        <v>11</v>
      </c>
      <c r="D37" s="332" t="s">
        <v>25</v>
      </c>
      <c r="E37" s="365">
        <f t="shared" si="12"/>
        <v>0</v>
      </c>
      <c r="F37" s="332" t="s">
        <v>25</v>
      </c>
      <c r="G37" s="365">
        <f>ROUND(+G26/G16,3)*100</f>
        <v>11</v>
      </c>
      <c r="H37" s="332" t="s">
        <v>25</v>
      </c>
      <c r="I37" s="365">
        <f>ROUND(+I26/I16,3)*100</f>
        <v>11.700000000000001</v>
      </c>
      <c r="J37" s="332" t="s">
        <v>25</v>
      </c>
      <c r="K37" s="365">
        <f t="shared" si="13"/>
        <v>0</v>
      </c>
      <c r="L37" s="332" t="s">
        <v>25</v>
      </c>
      <c r="M37" s="365">
        <f>ROUND(+M26/M16,3)*100</f>
        <v>11.700000000000001</v>
      </c>
      <c r="N37" s="332" t="s">
        <v>25</v>
      </c>
      <c r="O37" s="365">
        <f>ROUND(+O26/O16,3)*100</f>
        <v>11.200000000000001</v>
      </c>
      <c r="P37" s="332" t="s">
        <v>25</v>
      </c>
      <c r="Q37" s="365">
        <f t="shared" si="14"/>
        <v>0</v>
      </c>
      <c r="R37" s="332" t="s">
        <v>25</v>
      </c>
      <c r="S37" s="365">
        <f>ROUND(+S26/S16,3)*100</f>
        <v>11.200000000000001</v>
      </c>
      <c r="T37" s="332" t="s">
        <v>25</v>
      </c>
      <c r="U37" s="365">
        <f>ROUND(+U26/U16,3)*100</f>
        <v>11.5</v>
      </c>
      <c r="V37" s="332" t="s">
        <v>25</v>
      </c>
      <c r="W37" s="365">
        <f t="shared" si="15"/>
        <v>0</v>
      </c>
      <c r="X37" s="332" t="s">
        <v>25</v>
      </c>
      <c r="Y37" s="365">
        <f>ROUND(+Y26/Y16,3)*100</f>
        <v>11.5</v>
      </c>
      <c r="Z37" s="332" t="s">
        <v>25</v>
      </c>
    </row>
    <row r="38" spans="1:26" ht="15.6" x14ac:dyDescent="0.3">
      <c r="A38" s="208"/>
      <c r="B38" s="330"/>
      <c r="C38" s="368"/>
      <c r="D38" s="370"/>
      <c r="E38" s="368"/>
      <c r="F38" s="370"/>
      <c r="G38" s="368"/>
      <c r="H38" s="370"/>
      <c r="I38" s="368"/>
      <c r="J38" s="370"/>
      <c r="K38" s="368"/>
      <c r="L38" s="370"/>
      <c r="M38" s="368"/>
      <c r="N38" s="370"/>
      <c r="O38" s="368"/>
      <c r="P38" s="370"/>
      <c r="Q38" s="368"/>
      <c r="R38" s="370"/>
      <c r="S38" s="368"/>
      <c r="T38" s="370"/>
      <c r="U38" s="368"/>
      <c r="V38" s="370"/>
      <c r="W38" s="368"/>
      <c r="X38" s="370"/>
      <c r="Y38" s="368"/>
      <c r="Z38" s="370"/>
    </row>
    <row r="39" spans="1:26" ht="15.6" x14ac:dyDescent="0.3">
      <c r="A39" s="227" t="s">
        <v>115</v>
      </c>
      <c r="B39" s="367"/>
      <c r="C39" s="365">
        <f>ROUND(+C28/C16,3)*100</f>
        <v>8.1</v>
      </c>
      <c r="D39" s="332" t="s">
        <v>25</v>
      </c>
      <c r="E39" s="365">
        <f>+G39-C39</f>
        <v>0.20000000000000107</v>
      </c>
      <c r="F39" s="332" t="s">
        <v>25</v>
      </c>
      <c r="G39" s="365">
        <f>ROUND(+G28/G16,3)*100</f>
        <v>8.3000000000000007</v>
      </c>
      <c r="H39" s="332" t="s">
        <v>25</v>
      </c>
      <c r="I39" s="365">
        <f>ROUND(+I28/I16,3)*100</f>
        <v>8.6</v>
      </c>
      <c r="J39" s="332" t="s">
        <v>25</v>
      </c>
      <c r="K39" s="365">
        <f>+M39-I39</f>
        <v>9.9999999999999645E-2</v>
      </c>
      <c r="L39" s="332" t="s">
        <v>25</v>
      </c>
      <c r="M39" s="365">
        <f>ROUND(+M28/M16,3)*100</f>
        <v>8.6999999999999993</v>
      </c>
      <c r="N39" s="332" t="s">
        <v>25</v>
      </c>
      <c r="O39" s="365">
        <f>ROUND(+O28/O16,3)*100</f>
        <v>8.6</v>
      </c>
      <c r="P39" s="332" t="s">
        <v>25</v>
      </c>
      <c r="Q39" s="365">
        <f>+S39-O39</f>
        <v>-9.9999999999999645E-2</v>
      </c>
      <c r="R39" s="332" t="s">
        <v>25</v>
      </c>
      <c r="S39" s="365">
        <f>ROUND(+S28/S16,3)*100</f>
        <v>8.5</v>
      </c>
      <c r="T39" s="332" t="s">
        <v>25</v>
      </c>
      <c r="U39" s="365">
        <f>ROUND(+U28/U16,3)*100</f>
        <v>8.9</v>
      </c>
      <c r="V39" s="332" t="s">
        <v>25</v>
      </c>
      <c r="W39" s="365">
        <f>+Y39-U39</f>
        <v>0.19999999999999929</v>
      </c>
      <c r="X39" s="332" t="s">
        <v>25</v>
      </c>
      <c r="Y39" s="365">
        <f>ROUND(+Y28/Y16,3)*100</f>
        <v>9.1</v>
      </c>
      <c r="Z39" s="332" t="s">
        <v>25</v>
      </c>
    </row>
    <row r="40" spans="1:26" ht="15.6" x14ac:dyDescent="0.3">
      <c r="A40" s="227"/>
      <c r="B40" s="367"/>
      <c r="C40" s="365"/>
      <c r="D40" s="370"/>
      <c r="E40" s="365"/>
      <c r="F40" s="370"/>
      <c r="G40" s="365"/>
      <c r="H40" s="370"/>
      <c r="I40" s="365"/>
      <c r="J40" s="370"/>
      <c r="K40" s="365"/>
      <c r="L40" s="370"/>
      <c r="M40" s="365"/>
      <c r="N40" s="370"/>
      <c r="O40" s="365"/>
      <c r="P40" s="370"/>
      <c r="Q40" s="365"/>
      <c r="R40" s="370"/>
      <c r="S40" s="365"/>
      <c r="T40" s="370"/>
      <c r="U40" s="365"/>
      <c r="V40" s="370"/>
      <c r="W40" s="365"/>
      <c r="X40" s="370"/>
      <c r="Y40" s="365"/>
      <c r="Z40" s="370"/>
    </row>
    <row r="41" spans="1:26" ht="5.25" customHeight="1" x14ac:dyDescent="0.3">
      <c r="A41" s="437"/>
      <c r="B41" s="437"/>
      <c r="C41" s="438"/>
      <c r="D41" s="439"/>
      <c r="E41" s="438"/>
      <c r="F41" s="439"/>
      <c r="G41" s="438"/>
      <c r="H41" s="440"/>
      <c r="I41" s="438"/>
      <c r="J41" s="440"/>
      <c r="K41" s="438"/>
      <c r="L41" s="440"/>
      <c r="M41" s="438"/>
      <c r="N41" s="440"/>
      <c r="O41" s="438"/>
      <c r="P41" s="440"/>
      <c r="Q41" s="438"/>
      <c r="R41" s="440"/>
      <c r="S41" s="438"/>
      <c r="T41" s="440"/>
      <c r="U41" s="439"/>
      <c r="V41" s="439"/>
      <c r="W41" s="439"/>
      <c r="X41" s="439"/>
      <c r="Y41" s="439"/>
      <c r="Z41" s="439"/>
    </row>
    <row r="42" spans="1:26" s="442" customFormat="1" ht="5.25" customHeight="1" x14ac:dyDescent="0.3">
      <c r="A42" s="379"/>
      <c r="B42" s="379"/>
      <c r="C42" s="441"/>
      <c r="E42" s="441"/>
      <c r="G42" s="441"/>
      <c r="H42" s="443"/>
      <c r="I42" s="441"/>
      <c r="J42" s="443"/>
      <c r="K42" s="441"/>
      <c r="L42" s="443"/>
      <c r="M42" s="441"/>
      <c r="N42" s="443"/>
      <c r="O42" s="441"/>
      <c r="P42" s="443"/>
      <c r="Q42" s="441"/>
      <c r="R42" s="443"/>
      <c r="S42" s="441"/>
      <c r="T42" s="443"/>
    </row>
    <row r="43" spans="1:26" ht="16.2" thickBot="1" x14ac:dyDescent="0.35">
      <c r="A43" s="331"/>
      <c r="B43" s="379"/>
      <c r="C43" s="468" t="s">
        <v>202</v>
      </c>
      <c r="D43" s="468"/>
      <c r="E43" s="468"/>
      <c r="F43" s="468"/>
      <c r="G43" s="468"/>
      <c r="I43" s="471" t="s">
        <v>174</v>
      </c>
      <c r="J43" s="471"/>
      <c r="K43" s="471"/>
      <c r="L43" s="471"/>
      <c r="M43" s="471"/>
      <c r="N43" s="376"/>
      <c r="O43" s="468" t="s">
        <v>172</v>
      </c>
      <c r="P43" s="468"/>
      <c r="Q43" s="468"/>
      <c r="R43" s="468"/>
      <c r="S43" s="468"/>
      <c r="U43" s="468" t="s">
        <v>169</v>
      </c>
      <c r="V43" s="468"/>
      <c r="W43" s="468"/>
      <c r="X43" s="468"/>
      <c r="Y43" s="468"/>
    </row>
    <row r="44" spans="1:26" s="336" customFormat="1" ht="15.6" x14ac:dyDescent="0.3">
      <c r="A44" s="327" t="s">
        <v>0</v>
      </c>
      <c r="B44" s="380"/>
      <c r="C44" s="333" t="s">
        <v>160</v>
      </c>
      <c r="D44" s="334"/>
      <c r="E44" s="333" t="s">
        <v>178</v>
      </c>
      <c r="F44" s="334"/>
      <c r="G44" s="333" t="s">
        <v>198</v>
      </c>
      <c r="H44" s="335"/>
      <c r="I44" s="378" t="s">
        <v>160</v>
      </c>
      <c r="J44" s="381"/>
      <c r="K44" s="333" t="s">
        <v>178</v>
      </c>
      <c r="L44" s="334"/>
      <c r="M44" s="333" t="s">
        <v>198</v>
      </c>
      <c r="N44" s="382"/>
      <c r="O44" s="333" t="s">
        <v>160</v>
      </c>
      <c r="P44" s="334"/>
      <c r="Q44" s="333" t="s">
        <v>178</v>
      </c>
      <c r="R44" s="334"/>
      <c r="S44" s="333" t="s">
        <v>198</v>
      </c>
      <c r="T44" s="335"/>
      <c r="U44" s="333" t="s">
        <v>160</v>
      </c>
      <c r="V44" s="334"/>
      <c r="W44" s="333" t="s">
        <v>178</v>
      </c>
      <c r="X44" s="334"/>
      <c r="Y44" s="333" t="s">
        <v>198</v>
      </c>
      <c r="Z44" s="335"/>
    </row>
    <row r="45" spans="1:26" ht="18" x14ac:dyDescent="0.3">
      <c r="A45" s="208" t="s">
        <v>192</v>
      </c>
      <c r="B45" s="330"/>
      <c r="C45" s="337"/>
      <c r="D45" s="338"/>
      <c r="E45" s="337"/>
      <c r="F45" s="338"/>
      <c r="G45" s="337"/>
      <c r="H45" s="338"/>
      <c r="I45" s="339"/>
      <c r="K45" s="337"/>
      <c r="M45" s="337"/>
      <c r="N45" s="338"/>
      <c r="O45" s="339"/>
      <c r="Q45" s="337"/>
      <c r="S45" s="337"/>
      <c r="T45" s="338"/>
      <c r="U45" s="337"/>
      <c r="V45" s="338"/>
      <c r="W45" s="337"/>
      <c r="X45" s="338"/>
      <c r="Y45" s="337"/>
      <c r="Z45" s="338"/>
    </row>
    <row r="46" spans="1:26" ht="15.6" x14ac:dyDescent="0.3">
      <c r="A46" s="212" t="s">
        <v>29</v>
      </c>
      <c r="B46" s="330"/>
      <c r="C46" s="340">
        <v>3152</v>
      </c>
      <c r="D46" s="341"/>
      <c r="E46" s="340">
        <f>+G46-C46</f>
        <v>0</v>
      </c>
      <c r="F46" s="341"/>
      <c r="G46" s="340">
        <v>3152</v>
      </c>
      <c r="H46" s="341"/>
      <c r="I46" s="340">
        <v>6542</v>
      </c>
      <c r="J46" s="341"/>
      <c r="K46" s="340">
        <v>0</v>
      </c>
      <c r="L46" s="341"/>
      <c r="M46" s="340">
        <v>6542</v>
      </c>
      <c r="N46" s="338"/>
      <c r="O46" s="340">
        <v>10507</v>
      </c>
      <c r="P46" s="341"/>
      <c r="Q46" s="340">
        <f>+S46-O46</f>
        <v>0</v>
      </c>
      <c r="R46" s="341"/>
      <c r="S46" s="340">
        <v>10507</v>
      </c>
      <c r="T46" s="341"/>
      <c r="U46" s="340">
        <v>14362</v>
      </c>
      <c r="V46" s="341"/>
      <c r="W46" s="340">
        <f>+Y46-U46</f>
        <v>0</v>
      </c>
      <c r="X46" s="341"/>
      <c r="Y46" s="340">
        <v>14362</v>
      </c>
      <c r="Z46" s="341"/>
    </row>
    <row r="47" spans="1:26" s="336" customFormat="1" ht="15.6" x14ac:dyDescent="0.3">
      <c r="A47" s="212" t="s">
        <v>39</v>
      </c>
      <c r="B47" s="330"/>
      <c r="C47" s="343">
        <v>2149</v>
      </c>
      <c r="D47" s="344"/>
      <c r="E47" s="343">
        <f t="shared" ref="E47:E51" si="16">+G47-C47</f>
        <v>0</v>
      </c>
      <c r="F47" s="344"/>
      <c r="G47" s="343">
        <v>2149</v>
      </c>
      <c r="H47" s="344"/>
      <c r="I47" s="343">
        <v>4510</v>
      </c>
      <c r="J47" s="344"/>
      <c r="K47" s="343">
        <f>+M47-I47</f>
        <v>0</v>
      </c>
      <c r="L47" s="344"/>
      <c r="M47" s="343">
        <v>4510</v>
      </c>
      <c r="N47" s="341"/>
      <c r="O47" s="343">
        <v>6833</v>
      </c>
      <c r="P47" s="344"/>
      <c r="Q47" s="343">
        <f t="shared" ref="Q47" si="17">+S47-O47</f>
        <v>0</v>
      </c>
      <c r="R47" s="344"/>
      <c r="S47" s="343">
        <v>6833</v>
      </c>
      <c r="T47" s="344"/>
      <c r="U47" s="343">
        <v>9381</v>
      </c>
      <c r="V47" s="344"/>
      <c r="W47" s="343">
        <f t="shared" ref="W47:W51" si="18">+Y47-U47</f>
        <v>0</v>
      </c>
      <c r="X47" s="344"/>
      <c r="Y47" s="343">
        <v>9381</v>
      </c>
      <c r="Z47" s="344"/>
    </row>
    <row r="48" spans="1:26" s="336" customFormat="1" ht="15.6" x14ac:dyDescent="0.3">
      <c r="A48" s="212" t="s">
        <v>168</v>
      </c>
      <c r="B48" s="330"/>
      <c r="C48" s="343">
        <v>3482</v>
      </c>
      <c r="D48" s="344"/>
      <c r="E48" s="343">
        <f t="shared" si="16"/>
        <v>-3482</v>
      </c>
      <c r="F48" s="344"/>
      <c r="G48" s="343">
        <v>0</v>
      </c>
      <c r="H48" s="344"/>
      <c r="I48" s="343">
        <v>7262</v>
      </c>
      <c r="J48" s="344"/>
      <c r="K48" s="343">
        <f t="shared" ref="K48:K51" si="19">+M48-I48</f>
        <v>-7262</v>
      </c>
      <c r="L48" s="344"/>
      <c r="M48" s="343">
        <v>0</v>
      </c>
      <c r="N48" s="344"/>
      <c r="O48" s="343">
        <v>10925</v>
      </c>
      <c r="P48" s="344"/>
      <c r="Q48" s="343">
        <f>+S48-O48</f>
        <v>-10925</v>
      </c>
      <c r="R48" s="344"/>
      <c r="S48" s="343">
        <v>0</v>
      </c>
      <c r="T48" s="344"/>
      <c r="U48" s="343">
        <v>14622</v>
      </c>
      <c r="V48" s="344"/>
      <c r="W48" s="343">
        <f t="shared" si="18"/>
        <v>-14622</v>
      </c>
      <c r="X48" s="344"/>
      <c r="Y48" s="343">
        <v>0</v>
      </c>
      <c r="Z48" s="344"/>
    </row>
    <row r="49" spans="1:26" s="336" customFormat="1" ht="15.6" x14ac:dyDescent="0.3">
      <c r="A49" s="212" t="s">
        <v>155</v>
      </c>
      <c r="B49" s="330"/>
      <c r="C49" s="343">
        <v>0</v>
      </c>
      <c r="D49" s="344"/>
      <c r="E49" s="343">
        <f t="shared" si="16"/>
        <v>1762</v>
      </c>
      <c r="F49" s="344"/>
      <c r="G49" s="343">
        <v>1762</v>
      </c>
      <c r="H49" s="344"/>
      <c r="I49" s="343">
        <v>0</v>
      </c>
      <c r="J49" s="344"/>
      <c r="K49" s="343">
        <f t="shared" si="19"/>
        <v>3745</v>
      </c>
      <c r="L49" s="344"/>
      <c r="M49" s="343">
        <v>3745</v>
      </c>
      <c r="N49" s="344"/>
      <c r="O49" s="343">
        <v>0</v>
      </c>
      <c r="P49" s="344"/>
      <c r="Q49" s="343">
        <f>+S49-O49</f>
        <v>5637</v>
      </c>
      <c r="R49" s="344"/>
      <c r="S49" s="343">
        <v>5637</v>
      </c>
      <c r="T49" s="344"/>
      <c r="U49" s="343">
        <v>0</v>
      </c>
      <c r="V49" s="344"/>
      <c r="W49" s="343">
        <f t="shared" si="18"/>
        <v>7463</v>
      </c>
      <c r="X49" s="344"/>
      <c r="Y49" s="343">
        <v>7463</v>
      </c>
      <c r="Z49" s="344"/>
    </row>
    <row r="50" spans="1:26" ht="15.6" x14ac:dyDescent="0.3">
      <c r="A50" s="212" t="s">
        <v>156</v>
      </c>
      <c r="B50" s="327"/>
      <c r="C50" s="343">
        <v>0</v>
      </c>
      <c r="D50" s="344"/>
      <c r="E50" s="343">
        <f t="shared" si="16"/>
        <v>1715</v>
      </c>
      <c r="F50" s="344"/>
      <c r="G50" s="343">
        <v>1715</v>
      </c>
      <c r="H50" s="344"/>
      <c r="I50" s="343">
        <v>0</v>
      </c>
      <c r="J50" s="344"/>
      <c r="K50" s="343">
        <f t="shared" si="19"/>
        <v>3508</v>
      </c>
      <c r="L50" s="344"/>
      <c r="M50" s="343">
        <v>3508</v>
      </c>
      <c r="N50" s="344"/>
      <c r="O50" s="343">
        <v>0</v>
      </c>
      <c r="P50" s="344"/>
      <c r="Q50" s="343">
        <f>+S50-O50</f>
        <v>5274</v>
      </c>
      <c r="R50" s="344"/>
      <c r="S50" s="343">
        <v>5274</v>
      </c>
      <c r="T50" s="344"/>
      <c r="U50" s="343">
        <v>0</v>
      </c>
      <c r="V50" s="344"/>
      <c r="W50" s="343">
        <f t="shared" si="18"/>
        <v>7132</v>
      </c>
      <c r="X50" s="344"/>
      <c r="Y50" s="343">
        <v>7132</v>
      </c>
      <c r="Z50" s="344"/>
    </row>
    <row r="51" spans="1:26" ht="15.6" x14ac:dyDescent="0.3">
      <c r="A51" s="68" t="s">
        <v>30</v>
      </c>
      <c r="B51" s="330"/>
      <c r="C51" s="346">
        <v>1843</v>
      </c>
      <c r="D51" s="347"/>
      <c r="E51" s="346">
        <f t="shared" si="16"/>
        <v>5</v>
      </c>
      <c r="F51" s="347"/>
      <c r="G51" s="346">
        <v>1848</v>
      </c>
      <c r="H51" s="347"/>
      <c r="I51" s="346">
        <v>3855</v>
      </c>
      <c r="J51" s="347"/>
      <c r="K51" s="343">
        <f t="shared" si="19"/>
        <v>9</v>
      </c>
      <c r="L51" s="347"/>
      <c r="M51" s="346">
        <v>3864</v>
      </c>
      <c r="N51" s="344"/>
      <c r="O51" s="346">
        <v>6023</v>
      </c>
      <c r="P51" s="347"/>
      <c r="Q51" s="343">
        <f>+S51-O51</f>
        <v>14</v>
      </c>
      <c r="R51" s="347"/>
      <c r="S51" s="346">
        <v>6037</v>
      </c>
      <c r="T51" s="347"/>
      <c r="U51" s="346">
        <v>8134</v>
      </c>
      <c r="V51" s="347"/>
      <c r="W51" s="346">
        <f t="shared" si="18"/>
        <v>27</v>
      </c>
      <c r="X51" s="347"/>
      <c r="Y51" s="346">
        <v>8161</v>
      </c>
      <c r="Z51" s="347"/>
    </row>
    <row r="52" spans="1:26" ht="16.2" thickBot="1" x14ac:dyDescent="0.35">
      <c r="A52" s="208" t="s">
        <v>204</v>
      </c>
      <c r="B52" s="330"/>
      <c r="C52" s="352">
        <f>SUM(C46:C51)</f>
        <v>10626</v>
      </c>
      <c r="D52" s="353"/>
      <c r="E52" s="352">
        <f>SUM(E46:E51)</f>
        <v>0</v>
      </c>
      <c r="F52" s="353"/>
      <c r="G52" s="352">
        <f>SUM(G46:G51)</f>
        <v>10626</v>
      </c>
      <c r="H52" s="353"/>
      <c r="I52" s="354">
        <v>22169</v>
      </c>
      <c r="K52" s="352">
        <f>+M52-I52</f>
        <v>0</v>
      </c>
      <c r="M52" s="352">
        <v>22169</v>
      </c>
      <c r="N52" s="347"/>
      <c r="O52" s="354">
        <v>34288</v>
      </c>
      <c r="Q52" s="352">
        <f>SUM(Q46:Q51)</f>
        <v>0</v>
      </c>
      <c r="S52" s="352">
        <v>34288</v>
      </c>
      <c r="T52" s="350"/>
      <c r="U52" s="352">
        <f>SUM(U46:U51)</f>
        <v>46499</v>
      </c>
      <c r="V52" s="353"/>
      <c r="W52" s="352">
        <f>SUM(W46:W51)</f>
        <v>0</v>
      </c>
      <c r="X52" s="353"/>
      <c r="Y52" s="352">
        <f>SUM(Y46:Y51)</f>
        <v>46499</v>
      </c>
      <c r="Z52" s="353"/>
    </row>
    <row r="53" spans="1:26" ht="16.2" thickTop="1" x14ac:dyDescent="0.3">
      <c r="A53" s="330"/>
      <c r="B53" s="330"/>
      <c r="C53" s="349"/>
      <c r="D53" s="350"/>
      <c r="E53" s="349"/>
      <c r="F53" s="350"/>
      <c r="G53" s="349"/>
      <c r="H53" s="350"/>
      <c r="I53" s="351"/>
      <c r="K53" s="349"/>
      <c r="M53" s="349"/>
      <c r="N53" s="350"/>
      <c r="O53" s="351"/>
      <c r="Q53" s="349"/>
      <c r="S53" s="349"/>
      <c r="T53" s="353"/>
      <c r="U53" s="349"/>
      <c r="V53" s="350"/>
      <c r="W53" s="349"/>
      <c r="X53" s="350"/>
      <c r="Y53" s="349"/>
      <c r="Z53" s="350"/>
    </row>
    <row r="54" spans="1:26" ht="15.6" x14ac:dyDescent="0.3">
      <c r="A54" s="330"/>
      <c r="B54" s="330"/>
      <c r="C54" s="349"/>
      <c r="D54" s="350"/>
      <c r="E54" s="349"/>
      <c r="F54" s="350"/>
      <c r="G54" s="349"/>
      <c r="H54" s="350"/>
      <c r="I54" s="351"/>
      <c r="K54" s="349"/>
      <c r="M54" s="349"/>
      <c r="N54" s="353"/>
      <c r="O54" s="351"/>
      <c r="Q54" s="349"/>
      <c r="S54" s="349"/>
      <c r="T54" s="350"/>
      <c r="U54" s="349"/>
      <c r="V54" s="350"/>
      <c r="W54" s="349"/>
      <c r="X54" s="350"/>
      <c r="Y54" s="349"/>
      <c r="Z54" s="350"/>
    </row>
    <row r="55" spans="1:26" ht="18" x14ac:dyDescent="0.3">
      <c r="A55" s="221" t="s">
        <v>193</v>
      </c>
      <c r="B55" s="330"/>
      <c r="C55" s="349"/>
      <c r="D55" s="350"/>
      <c r="E55" s="349"/>
      <c r="F55" s="350"/>
      <c r="G55" s="349"/>
      <c r="H55" s="350"/>
      <c r="I55" s="351"/>
      <c r="K55" s="349"/>
      <c r="M55" s="349"/>
      <c r="N55" s="350"/>
      <c r="O55" s="351"/>
      <c r="Q55" s="349"/>
      <c r="S55" s="349"/>
      <c r="T55" s="350"/>
      <c r="U55" s="349"/>
      <c r="V55" s="350"/>
      <c r="W55" s="349"/>
      <c r="X55" s="350"/>
      <c r="Y55" s="349"/>
      <c r="Z55" s="350"/>
    </row>
    <row r="56" spans="1:26" ht="15.6" x14ac:dyDescent="0.3">
      <c r="A56" s="212" t="s">
        <v>29</v>
      </c>
      <c r="B56" s="331"/>
      <c r="C56" s="340">
        <v>328</v>
      </c>
      <c r="D56" s="341"/>
      <c r="E56" s="340">
        <f>+G56-C56</f>
        <v>0</v>
      </c>
      <c r="F56" s="341"/>
      <c r="G56" s="340">
        <v>328</v>
      </c>
      <c r="H56" s="341"/>
      <c r="I56" s="342">
        <v>725</v>
      </c>
      <c r="J56" s="335"/>
      <c r="K56" s="340">
        <v>0</v>
      </c>
      <c r="L56" s="335"/>
      <c r="M56" s="340">
        <v>725</v>
      </c>
      <c r="N56" s="350"/>
      <c r="O56" s="342">
        <v>1169</v>
      </c>
      <c r="P56" s="335"/>
      <c r="Q56" s="340">
        <f>+S56-O56</f>
        <v>0</v>
      </c>
      <c r="R56" s="335"/>
      <c r="S56" s="340">
        <v>1169</v>
      </c>
      <c r="T56" s="350"/>
      <c r="U56" s="340">
        <v>1630</v>
      </c>
      <c r="V56" s="341"/>
      <c r="W56" s="340">
        <f>+Y56-U56</f>
        <v>0</v>
      </c>
      <c r="X56" s="341"/>
      <c r="Y56" s="340">
        <v>1630</v>
      </c>
      <c r="Z56" s="341"/>
    </row>
    <row r="57" spans="1:26" ht="15.6" x14ac:dyDescent="0.3">
      <c r="A57" s="212" t="s">
        <v>39</v>
      </c>
      <c r="B57" s="330"/>
      <c r="C57" s="343">
        <v>194</v>
      </c>
      <c r="D57" s="344"/>
      <c r="E57" s="343">
        <f t="shared" ref="E57:E61" si="20">+G57-C57</f>
        <v>0</v>
      </c>
      <c r="F57" s="344"/>
      <c r="G57" s="343">
        <v>194</v>
      </c>
      <c r="H57" s="344"/>
      <c r="I57" s="345">
        <v>407</v>
      </c>
      <c r="K57" s="343">
        <f>+M57-I57</f>
        <v>0</v>
      </c>
      <c r="M57" s="343">
        <v>407</v>
      </c>
      <c r="N57" s="350"/>
      <c r="O57" s="345">
        <v>620</v>
      </c>
      <c r="Q57" s="343">
        <f t="shared" ref="Q57:Q61" si="21">+S57-O57</f>
        <v>0</v>
      </c>
      <c r="S57" s="343">
        <v>620</v>
      </c>
      <c r="T57" s="341"/>
      <c r="U57" s="343">
        <v>874</v>
      </c>
      <c r="V57" s="344"/>
      <c r="W57" s="343">
        <f t="shared" ref="W57:W61" si="22">+Y57-U57</f>
        <v>0</v>
      </c>
      <c r="X57" s="344"/>
      <c r="Y57" s="343">
        <v>874</v>
      </c>
      <c r="Z57" s="344"/>
    </row>
    <row r="58" spans="1:26" s="336" customFormat="1" ht="15.6" x14ac:dyDescent="0.3">
      <c r="A58" s="212" t="s">
        <v>168</v>
      </c>
      <c r="B58" s="330"/>
      <c r="C58" s="343">
        <v>432</v>
      </c>
      <c r="D58" s="344"/>
      <c r="E58" s="343">
        <f t="shared" si="20"/>
        <v>-432</v>
      </c>
      <c r="F58" s="344"/>
      <c r="G58" s="343">
        <v>0</v>
      </c>
      <c r="H58" s="344"/>
      <c r="I58" s="345">
        <v>910</v>
      </c>
      <c r="J58" s="324"/>
      <c r="K58" s="343">
        <f t="shared" ref="K58:K63" si="23">+M58-I58</f>
        <v>-910</v>
      </c>
      <c r="L58" s="324"/>
      <c r="M58" s="343">
        <v>0</v>
      </c>
      <c r="N58" s="341"/>
      <c r="O58" s="345">
        <v>1357</v>
      </c>
      <c r="P58" s="324"/>
      <c r="Q58" s="343">
        <f>+S58-O58</f>
        <v>-1357</v>
      </c>
      <c r="R58" s="324"/>
      <c r="S58" s="343">
        <v>0</v>
      </c>
      <c r="T58" s="344"/>
      <c r="U58" s="343">
        <v>1788</v>
      </c>
      <c r="V58" s="344"/>
      <c r="W58" s="343">
        <f t="shared" si="22"/>
        <v>-1788</v>
      </c>
      <c r="X58" s="344"/>
      <c r="Y58" s="343">
        <v>0</v>
      </c>
      <c r="Z58" s="344"/>
    </row>
    <row r="59" spans="1:26" ht="15.6" x14ac:dyDescent="0.3">
      <c r="A59" s="212" t="s">
        <v>155</v>
      </c>
      <c r="B59" s="330"/>
      <c r="C59" s="343">
        <v>0</v>
      </c>
      <c r="D59" s="344"/>
      <c r="E59" s="343">
        <f t="shared" si="20"/>
        <v>284</v>
      </c>
      <c r="F59" s="344"/>
      <c r="G59" s="343">
        <v>284</v>
      </c>
      <c r="H59" s="344"/>
      <c r="I59" s="345">
        <v>0</v>
      </c>
      <c r="K59" s="343">
        <f>+M59-I59</f>
        <v>562</v>
      </c>
      <c r="M59" s="343">
        <v>562</v>
      </c>
      <c r="N59" s="344"/>
      <c r="O59" s="345">
        <v>0</v>
      </c>
      <c r="Q59" s="343">
        <f t="shared" si="21"/>
        <v>838</v>
      </c>
      <c r="S59" s="343">
        <v>838</v>
      </c>
      <c r="T59" s="344"/>
      <c r="U59" s="343">
        <v>0</v>
      </c>
      <c r="V59" s="344"/>
      <c r="W59" s="343">
        <f t="shared" si="22"/>
        <v>1069</v>
      </c>
      <c r="X59" s="344"/>
      <c r="Y59" s="343">
        <v>1069</v>
      </c>
      <c r="Z59" s="344"/>
    </row>
    <row r="60" spans="1:26" ht="15.6" x14ac:dyDescent="0.3">
      <c r="A60" s="212" t="s">
        <v>156</v>
      </c>
      <c r="B60" s="330"/>
      <c r="C60" s="343">
        <v>0</v>
      </c>
      <c r="D60" s="344"/>
      <c r="E60" s="343">
        <f t="shared" si="20"/>
        <v>136</v>
      </c>
      <c r="F60" s="344"/>
      <c r="G60" s="343">
        <v>136</v>
      </c>
      <c r="H60" s="344"/>
      <c r="I60" s="345">
        <v>0</v>
      </c>
      <c r="K60" s="343">
        <f t="shared" si="23"/>
        <v>319</v>
      </c>
      <c r="M60" s="343">
        <v>319</v>
      </c>
      <c r="N60" s="344"/>
      <c r="O60" s="345">
        <v>0</v>
      </c>
      <c r="Q60" s="343">
        <f t="shared" si="21"/>
        <v>474</v>
      </c>
      <c r="S60" s="343">
        <v>474</v>
      </c>
      <c r="T60" s="344"/>
      <c r="U60" s="343">
        <v>0</v>
      </c>
      <c r="V60" s="344"/>
      <c r="W60" s="343">
        <f t="shared" si="22"/>
        <v>645</v>
      </c>
      <c r="X60" s="344"/>
      <c r="Y60" s="343">
        <v>645</v>
      </c>
      <c r="Z60" s="344"/>
    </row>
    <row r="61" spans="1:26" ht="15.6" x14ac:dyDescent="0.3">
      <c r="A61" s="68" t="s">
        <v>30</v>
      </c>
      <c r="B61" s="330"/>
      <c r="C61" s="355">
        <v>217</v>
      </c>
      <c r="D61" s="347"/>
      <c r="E61" s="346">
        <f t="shared" si="20"/>
        <v>12</v>
      </c>
      <c r="F61" s="347"/>
      <c r="G61" s="355">
        <v>229</v>
      </c>
      <c r="H61" s="347"/>
      <c r="I61" s="356">
        <v>480</v>
      </c>
      <c r="K61" s="346">
        <f t="shared" si="23"/>
        <v>29</v>
      </c>
      <c r="M61" s="355">
        <v>509</v>
      </c>
      <c r="N61" s="344"/>
      <c r="O61" s="356">
        <v>731</v>
      </c>
      <c r="Q61" s="346">
        <f t="shared" si="21"/>
        <v>45</v>
      </c>
      <c r="S61" s="355">
        <v>776</v>
      </c>
      <c r="T61" s="344"/>
      <c r="U61" s="355">
        <v>989</v>
      </c>
      <c r="V61" s="347"/>
      <c r="W61" s="346">
        <f t="shared" si="22"/>
        <v>74</v>
      </c>
      <c r="X61" s="347"/>
      <c r="Y61" s="355">
        <v>1063</v>
      </c>
      <c r="Z61" s="347"/>
    </row>
    <row r="62" spans="1:26" ht="15.6" x14ac:dyDescent="0.3">
      <c r="A62" s="208" t="s">
        <v>206</v>
      </c>
      <c r="B62" s="330"/>
      <c r="C62" s="357">
        <f>SUM(C56:C61)</f>
        <v>1171</v>
      </c>
      <c r="D62" s="350"/>
      <c r="E62" s="357">
        <f>SUM(E56:E61)</f>
        <v>0</v>
      </c>
      <c r="F62" s="350"/>
      <c r="G62" s="357">
        <f>SUM(G56:G61)</f>
        <v>1171</v>
      </c>
      <c r="H62" s="350"/>
      <c r="I62" s="358">
        <v>2522</v>
      </c>
      <c r="K62" s="357">
        <f t="shared" si="23"/>
        <v>0</v>
      </c>
      <c r="M62" s="357">
        <v>2522</v>
      </c>
      <c r="N62" s="344"/>
      <c r="O62" s="358">
        <v>3877</v>
      </c>
      <c r="Q62" s="357">
        <f>SUM(Q56:Q61)</f>
        <v>0</v>
      </c>
      <c r="S62" s="357">
        <v>3877</v>
      </c>
      <c r="T62" s="347"/>
      <c r="U62" s="357">
        <f>SUM(U56:U61)</f>
        <v>5281</v>
      </c>
      <c r="V62" s="350"/>
      <c r="W62" s="357">
        <f>SUM(W56:W61)</f>
        <v>0</v>
      </c>
      <c r="X62" s="350"/>
      <c r="Y62" s="357">
        <f>SUM(Y56:Y61)</f>
        <v>5281</v>
      </c>
      <c r="Z62" s="350"/>
    </row>
    <row r="63" spans="1:26" ht="18" x14ac:dyDescent="0.3">
      <c r="A63" s="359" t="s">
        <v>215</v>
      </c>
      <c r="B63" s="330"/>
      <c r="C63" s="360">
        <v>-307</v>
      </c>
      <c r="D63" s="344"/>
      <c r="E63" s="360">
        <f t="shared" ref="E63" si="24">+G63-C63</f>
        <v>16</v>
      </c>
      <c r="F63" s="344"/>
      <c r="G63" s="360">
        <v>-291</v>
      </c>
      <c r="H63" s="344"/>
      <c r="I63" s="361">
        <v>-665</v>
      </c>
      <c r="K63" s="383">
        <f t="shared" si="23"/>
        <v>22</v>
      </c>
      <c r="M63" s="360">
        <v>-643</v>
      </c>
      <c r="N63" s="347"/>
      <c r="O63" s="361">
        <v>-979</v>
      </c>
      <c r="Q63" s="360">
        <f t="shared" ref="Q63" si="25">+S63-O63</f>
        <v>16</v>
      </c>
      <c r="S63" s="360">
        <v>-963</v>
      </c>
      <c r="T63" s="350"/>
      <c r="U63" s="360">
        <v>-1301</v>
      </c>
      <c r="V63" s="344"/>
      <c r="W63" s="360">
        <f t="shared" ref="W63" si="26">+Y63-U63</f>
        <v>40</v>
      </c>
      <c r="X63" s="344"/>
      <c r="Y63" s="360">
        <v>-1261</v>
      </c>
      <c r="Z63" s="344"/>
    </row>
    <row r="64" spans="1:26" ht="16.2" thickBot="1" x14ac:dyDescent="0.35">
      <c r="A64" s="208" t="s">
        <v>117</v>
      </c>
      <c r="B64" s="330"/>
      <c r="C64" s="362">
        <f>SUM(C62:C63)</f>
        <v>864</v>
      </c>
      <c r="D64" s="363"/>
      <c r="E64" s="362">
        <f>SUM(E62:E63)</f>
        <v>16</v>
      </c>
      <c r="F64" s="363"/>
      <c r="G64" s="362">
        <f>SUM(G62:G63)</f>
        <v>880</v>
      </c>
      <c r="H64" s="363"/>
      <c r="I64" s="364">
        <v>1857</v>
      </c>
      <c r="K64" s="362">
        <f>+M64-I64</f>
        <v>22</v>
      </c>
      <c r="M64" s="362">
        <v>1879</v>
      </c>
      <c r="N64" s="350"/>
      <c r="O64" s="364">
        <v>2898</v>
      </c>
      <c r="Q64" s="362">
        <f>SUM(Q62:Q63)</f>
        <v>16</v>
      </c>
      <c r="S64" s="362">
        <v>2914</v>
      </c>
      <c r="T64" s="350"/>
      <c r="U64" s="362">
        <f>SUM(U62:U63)</f>
        <v>3980</v>
      </c>
      <c r="V64" s="363"/>
      <c r="W64" s="362">
        <f>SUM(W62:W63)</f>
        <v>40</v>
      </c>
      <c r="X64" s="363"/>
      <c r="Y64" s="362">
        <f>SUM(Y62:Y63)</f>
        <v>4020</v>
      </c>
      <c r="Z64" s="363"/>
    </row>
    <row r="65" spans="1:26" ht="16.2" thickTop="1" x14ac:dyDescent="0.3">
      <c r="B65" s="330"/>
      <c r="C65" s="349"/>
      <c r="D65" s="350"/>
      <c r="E65" s="349"/>
      <c r="F65" s="350"/>
      <c r="G65" s="349"/>
      <c r="H65" s="350"/>
      <c r="I65" s="340"/>
      <c r="J65" s="341"/>
      <c r="K65" s="340"/>
      <c r="L65" s="341"/>
      <c r="M65" s="340"/>
      <c r="N65" s="350"/>
      <c r="O65" s="349"/>
      <c r="Q65" s="349"/>
      <c r="S65" s="349"/>
      <c r="T65" s="344"/>
      <c r="U65" s="349"/>
      <c r="V65" s="350"/>
      <c r="W65" s="349"/>
      <c r="X65" s="350"/>
      <c r="Y65" s="349"/>
      <c r="Z65" s="350"/>
    </row>
    <row r="66" spans="1:26" ht="18" x14ac:dyDescent="0.3">
      <c r="A66" s="208" t="s">
        <v>194</v>
      </c>
      <c r="B66" s="330"/>
      <c r="C66" s="349"/>
      <c r="D66" s="366"/>
      <c r="E66" s="349"/>
      <c r="F66" s="366"/>
      <c r="G66" s="349"/>
      <c r="H66" s="366"/>
      <c r="I66" s="349"/>
      <c r="K66" s="349"/>
      <c r="M66" s="349"/>
      <c r="N66" s="344"/>
      <c r="O66" s="349"/>
      <c r="P66" s="366"/>
      <c r="Q66" s="349"/>
      <c r="R66" s="366"/>
      <c r="S66" s="349"/>
      <c r="T66" s="366"/>
      <c r="U66" s="349"/>
      <c r="V66" s="366"/>
      <c r="W66" s="349"/>
      <c r="X66" s="366"/>
      <c r="Y66" s="349"/>
      <c r="Z66" s="366"/>
    </row>
    <row r="67" spans="1:26" ht="15.6" x14ac:dyDescent="0.3">
      <c r="A67" s="212" t="s">
        <v>29</v>
      </c>
      <c r="B67" s="331"/>
      <c r="C67" s="365">
        <f>ROUND(+C56/C46,3)*100</f>
        <v>10.4</v>
      </c>
      <c r="D67" s="332" t="s">
        <v>25</v>
      </c>
      <c r="E67" s="365">
        <f t="shared" ref="E67:E69" si="27">+G67-C67</f>
        <v>0</v>
      </c>
      <c r="F67" s="332" t="s">
        <v>25</v>
      </c>
      <c r="G67" s="365">
        <f>ROUND(+G56/G46,3)*100</f>
        <v>10.4</v>
      </c>
      <c r="H67" s="332" t="s">
        <v>25</v>
      </c>
      <c r="I67" s="365">
        <f>I56/I46*100</f>
        <v>11.08223784775298</v>
      </c>
      <c r="J67" s="332" t="s">
        <v>25</v>
      </c>
      <c r="K67" s="365">
        <v>0</v>
      </c>
      <c r="L67" s="332" t="s">
        <v>25</v>
      </c>
      <c r="M67" s="365">
        <f>M56/M46*100</f>
        <v>11.08223784775298</v>
      </c>
      <c r="N67" s="332" t="s">
        <v>25</v>
      </c>
      <c r="O67" s="365">
        <v>11.125916055962691</v>
      </c>
      <c r="P67" s="332" t="s">
        <v>25</v>
      </c>
      <c r="Q67" s="365">
        <v>0</v>
      </c>
      <c r="R67" s="332" t="s">
        <v>25</v>
      </c>
      <c r="S67" s="365">
        <v>11.125916055962691</v>
      </c>
      <c r="T67" s="332" t="s">
        <v>25</v>
      </c>
      <c r="U67" s="365">
        <v>11.3</v>
      </c>
      <c r="V67" s="332" t="s">
        <v>25</v>
      </c>
      <c r="W67" s="365">
        <v>0</v>
      </c>
      <c r="X67" s="332" t="s">
        <v>25</v>
      </c>
      <c r="Y67" s="365">
        <v>11.3</v>
      </c>
      <c r="Z67" s="332" t="s">
        <v>25</v>
      </c>
    </row>
    <row r="68" spans="1:26" ht="15.6" x14ac:dyDescent="0.3">
      <c r="A68" s="212" t="s">
        <v>39</v>
      </c>
      <c r="B68" s="330"/>
      <c r="C68" s="365">
        <f>ROUND(+C57/C47,3)*100</f>
        <v>9</v>
      </c>
      <c r="D68" s="332" t="s">
        <v>25</v>
      </c>
      <c r="E68" s="365">
        <f t="shared" si="27"/>
        <v>0</v>
      </c>
      <c r="F68" s="332" t="s">
        <v>25</v>
      </c>
      <c r="G68" s="365">
        <f>ROUND(+G57/G47,3)*100</f>
        <v>9</v>
      </c>
      <c r="H68" s="332" t="s">
        <v>25</v>
      </c>
      <c r="I68" s="365">
        <f t="shared" ref="I68:I73" si="28">I57/I47*100</f>
        <v>9.0243902439024382</v>
      </c>
      <c r="J68" s="332" t="s">
        <v>25</v>
      </c>
      <c r="K68" s="365">
        <v>0</v>
      </c>
      <c r="L68" s="332" t="s">
        <v>25</v>
      </c>
      <c r="M68" s="365">
        <f t="shared" ref="M68:M73" si="29">M57/M47*100</f>
        <v>9.0243902439024382</v>
      </c>
      <c r="N68" s="332" t="s">
        <v>25</v>
      </c>
      <c r="O68" s="365">
        <v>9.073613346992536</v>
      </c>
      <c r="P68" s="332" t="s">
        <v>25</v>
      </c>
      <c r="Q68" s="365">
        <v>0</v>
      </c>
      <c r="R68" s="332" t="s">
        <v>25</v>
      </c>
      <c r="S68" s="365">
        <v>9.073613346992536</v>
      </c>
      <c r="T68" s="332" t="s">
        <v>25</v>
      </c>
      <c r="U68" s="365">
        <v>9.3000000000000007</v>
      </c>
      <c r="V68" s="332" t="s">
        <v>25</v>
      </c>
      <c r="W68" s="365">
        <v>0</v>
      </c>
      <c r="X68" s="332" t="s">
        <v>25</v>
      </c>
      <c r="Y68" s="365">
        <v>9.3000000000000007</v>
      </c>
      <c r="Z68" s="332" t="s">
        <v>25</v>
      </c>
    </row>
    <row r="69" spans="1:26" s="336" customFormat="1" ht="15.6" x14ac:dyDescent="0.3">
      <c r="A69" s="212" t="s">
        <v>168</v>
      </c>
      <c r="B69" s="330"/>
      <c r="C69" s="365">
        <f>ROUND(+C58/C48,3)*100</f>
        <v>12.4</v>
      </c>
      <c r="D69" s="332" t="s">
        <v>25</v>
      </c>
      <c r="E69" s="365">
        <f t="shared" si="27"/>
        <v>-12.4</v>
      </c>
      <c r="F69" s="332" t="s">
        <v>25</v>
      </c>
      <c r="G69" s="365">
        <v>0</v>
      </c>
      <c r="H69" s="332" t="s">
        <v>25</v>
      </c>
      <c r="I69" s="365">
        <f t="shared" si="28"/>
        <v>12.530983200220325</v>
      </c>
      <c r="J69" s="332" t="s">
        <v>25</v>
      </c>
      <c r="K69" s="365">
        <f>M69-I69</f>
        <v>-12.530983200220325</v>
      </c>
      <c r="L69" s="332" t="s">
        <v>25</v>
      </c>
      <c r="M69" s="365">
        <v>0</v>
      </c>
      <c r="N69" s="332" t="s">
        <v>25</v>
      </c>
      <c r="O69" s="365">
        <v>12.421052631578949</v>
      </c>
      <c r="P69" s="332" t="s">
        <v>25</v>
      </c>
      <c r="Q69" s="365">
        <f>S69-O69</f>
        <v>-12.421052631578949</v>
      </c>
      <c r="R69" s="332" t="s">
        <v>25</v>
      </c>
      <c r="S69" s="365">
        <v>0</v>
      </c>
      <c r="T69" s="332" t="s">
        <v>25</v>
      </c>
      <c r="U69" s="365">
        <v>12.2</v>
      </c>
      <c r="V69" s="332" t="s">
        <v>25</v>
      </c>
      <c r="W69" s="365">
        <v>-12.2</v>
      </c>
      <c r="X69" s="332" t="s">
        <v>25</v>
      </c>
      <c r="Y69" s="365">
        <v>0</v>
      </c>
      <c r="Z69" s="332" t="s">
        <v>25</v>
      </c>
    </row>
    <row r="70" spans="1:26" ht="15.6" x14ac:dyDescent="0.3">
      <c r="A70" s="212" t="s">
        <v>155</v>
      </c>
      <c r="B70" s="330"/>
      <c r="C70" s="365">
        <v>0</v>
      </c>
      <c r="D70" s="332" t="s">
        <v>25</v>
      </c>
      <c r="E70" s="365">
        <f>+G70-C70</f>
        <v>16.100000000000001</v>
      </c>
      <c r="F70" s="332" t="s">
        <v>25</v>
      </c>
      <c r="G70" s="365">
        <f>ROUND(+G59/G49,3)*100</f>
        <v>16.100000000000001</v>
      </c>
      <c r="H70" s="332" t="s">
        <v>25</v>
      </c>
      <c r="I70" s="365">
        <v>0</v>
      </c>
      <c r="J70" s="332" t="s">
        <v>25</v>
      </c>
      <c r="K70" s="365">
        <f>M70-I70</f>
        <v>15.00667556742323</v>
      </c>
      <c r="L70" s="332" t="s">
        <v>25</v>
      </c>
      <c r="M70" s="365">
        <f>M59/M49*100</f>
        <v>15.00667556742323</v>
      </c>
      <c r="N70" s="332" t="s">
        <v>25</v>
      </c>
      <c r="O70" s="365">
        <v>0</v>
      </c>
      <c r="P70" s="332" t="s">
        <v>25</v>
      </c>
      <c r="Q70" s="365">
        <f t="shared" ref="Q70:Q71" si="30">S70-O70</f>
        <v>14.866063508958666</v>
      </c>
      <c r="R70" s="332" t="s">
        <v>25</v>
      </c>
      <c r="S70" s="365">
        <v>14.866063508958666</v>
      </c>
      <c r="T70" s="332" t="s">
        <v>25</v>
      </c>
      <c r="U70" s="365">
        <v>0</v>
      </c>
      <c r="V70" s="332" t="s">
        <v>25</v>
      </c>
      <c r="W70" s="365">
        <v>14.3</v>
      </c>
      <c r="X70" s="332" t="s">
        <v>25</v>
      </c>
      <c r="Y70" s="365">
        <v>14.3</v>
      </c>
      <c r="Z70" s="332" t="s">
        <v>25</v>
      </c>
    </row>
    <row r="71" spans="1:26" ht="15.6" x14ac:dyDescent="0.3">
      <c r="A71" s="212" t="s">
        <v>156</v>
      </c>
      <c r="B71" s="330"/>
      <c r="C71" s="365">
        <v>0</v>
      </c>
      <c r="D71" s="332" t="s">
        <v>25</v>
      </c>
      <c r="E71" s="365">
        <f t="shared" ref="E71:E73" si="31">+G71-C71</f>
        <v>7.9</v>
      </c>
      <c r="F71" s="332" t="s">
        <v>25</v>
      </c>
      <c r="G71" s="365">
        <f>ROUND(+G60/G50,3)*100</f>
        <v>7.9</v>
      </c>
      <c r="H71" s="332" t="s">
        <v>25</v>
      </c>
      <c r="I71" s="365">
        <v>0</v>
      </c>
      <c r="J71" s="332" t="s">
        <v>25</v>
      </c>
      <c r="K71" s="365">
        <f t="shared" ref="K71:K73" si="32">M71-I71</f>
        <v>9.0935005701254283</v>
      </c>
      <c r="L71" s="332" t="s">
        <v>25</v>
      </c>
      <c r="M71" s="365">
        <f t="shared" si="29"/>
        <v>9.0935005701254283</v>
      </c>
      <c r="N71" s="332" t="s">
        <v>25</v>
      </c>
      <c r="O71" s="365">
        <v>0</v>
      </c>
      <c r="P71" s="332" t="s">
        <v>25</v>
      </c>
      <c r="Q71" s="365">
        <f t="shared" si="30"/>
        <v>8.9874857792946532</v>
      </c>
      <c r="R71" s="332" t="s">
        <v>25</v>
      </c>
      <c r="S71" s="365">
        <v>8.9874857792946532</v>
      </c>
      <c r="T71" s="332" t="s">
        <v>25</v>
      </c>
      <c r="U71" s="365">
        <v>0</v>
      </c>
      <c r="V71" s="332" t="s">
        <v>25</v>
      </c>
      <c r="W71" s="365">
        <v>9</v>
      </c>
      <c r="X71" s="332" t="s">
        <v>25</v>
      </c>
      <c r="Y71" s="365">
        <v>9</v>
      </c>
      <c r="Z71" s="332" t="s">
        <v>25</v>
      </c>
    </row>
    <row r="72" spans="1:26" ht="15.6" x14ac:dyDescent="0.3">
      <c r="A72" s="68" t="s">
        <v>30</v>
      </c>
      <c r="B72" s="330"/>
      <c r="C72" s="365">
        <f>ROUND(+C61/C51,3)*100</f>
        <v>11.799999999999999</v>
      </c>
      <c r="D72" s="332" t="s">
        <v>25</v>
      </c>
      <c r="E72" s="365">
        <f t="shared" si="31"/>
        <v>0.60000000000000142</v>
      </c>
      <c r="F72" s="332" t="s">
        <v>25</v>
      </c>
      <c r="G72" s="365">
        <f>ROUND(+G61/G51,3)*100</f>
        <v>12.4</v>
      </c>
      <c r="H72" s="332" t="s">
        <v>25</v>
      </c>
      <c r="I72" s="365">
        <f t="shared" si="28"/>
        <v>12.45136186770428</v>
      </c>
      <c r="J72" s="332" t="s">
        <v>25</v>
      </c>
      <c r="K72" s="365">
        <f t="shared" si="32"/>
        <v>0.72151597908660925</v>
      </c>
      <c r="L72" s="332" t="s">
        <v>25</v>
      </c>
      <c r="M72" s="365">
        <f t="shared" si="29"/>
        <v>13.17287784679089</v>
      </c>
      <c r="N72" s="332" t="s">
        <v>25</v>
      </c>
      <c r="O72" s="365">
        <v>12.136808899219657</v>
      </c>
      <c r="P72" s="332" t="s">
        <v>25</v>
      </c>
      <c r="Q72" s="365">
        <f>S72-O72+0.1</f>
        <v>0.81725769014592087</v>
      </c>
      <c r="R72" s="332" t="s">
        <v>25</v>
      </c>
      <c r="S72" s="365">
        <v>12.854066589365578</v>
      </c>
      <c r="T72" s="332" t="s">
        <v>25</v>
      </c>
      <c r="U72" s="365">
        <v>12.2</v>
      </c>
      <c r="V72" s="332" t="s">
        <v>25</v>
      </c>
      <c r="W72" s="365">
        <v>0.80000000000000071</v>
      </c>
      <c r="X72" s="332" t="s">
        <v>25</v>
      </c>
      <c r="Y72" s="365">
        <v>13</v>
      </c>
      <c r="Z72" s="332" t="s">
        <v>25</v>
      </c>
    </row>
    <row r="73" spans="1:26" ht="15.6" x14ac:dyDescent="0.3">
      <c r="A73" s="227" t="s">
        <v>114</v>
      </c>
      <c r="B73" s="330"/>
      <c r="C73" s="365">
        <f>ROUND(+C62/C52,3)*100</f>
        <v>11</v>
      </c>
      <c r="D73" s="332" t="s">
        <v>25</v>
      </c>
      <c r="E73" s="365">
        <f t="shared" si="31"/>
        <v>0</v>
      </c>
      <c r="F73" s="332" t="s">
        <v>25</v>
      </c>
      <c r="G73" s="365">
        <f>ROUND(+G62/G52,3)*100</f>
        <v>11</v>
      </c>
      <c r="H73" s="332" t="s">
        <v>25</v>
      </c>
      <c r="I73" s="365">
        <f t="shared" si="28"/>
        <v>11.37624610943209</v>
      </c>
      <c r="J73" s="332" t="s">
        <v>25</v>
      </c>
      <c r="K73" s="365">
        <f t="shared" si="32"/>
        <v>0</v>
      </c>
      <c r="L73" s="332" t="s">
        <v>25</v>
      </c>
      <c r="M73" s="365">
        <f t="shared" si="29"/>
        <v>11.37624610943209</v>
      </c>
      <c r="N73" s="332" t="s">
        <v>25</v>
      </c>
      <c r="O73" s="365">
        <v>11.307162855809613</v>
      </c>
      <c r="P73" s="332" t="s">
        <v>25</v>
      </c>
      <c r="Q73" s="365">
        <v>0</v>
      </c>
      <c r="R73" s="332" t="s">
        <v>25</v>
      </c>
      <c r="S73" s="365">
        <v>11.307162855809613</v>
      </c>
      <c r="T73" s="332" t="s">
        <v>25</v>
      </c>
      <c r="U73" s="365">
        <v>11.4</v>
      </c>
      <c r="V73" s="332" t="s">
        <v>25</v>
      </c>
      <c r="W73" s="365">
        <v>0</v>
      </c>
      <c r="X73" s="332" t="s">
        <v>25</v>
      </c>
      <c r="Y73" s="365">
        <v>11.4</v>
      </c>
      <c r="Z73" s="332" t="s">
        <v>25</v>
      </c>
    </row>
    <row r="74" spans="1:26" ht="15.6" x14ac:dyDescent="0.3">
      <c r="A74" s="208"/>
      <c r="B74" s="330"/>
      <c r="C74" s="368"/>
      <c r="D74" s="370"/>
      <c r="E74" s="368"/>
      <c r="F74" s="370"/>
      <c r="G74" s="368"/>
      <c r="H74" s="370"/>
      <c r="I74" s="368"/>
      <c r="J74" s="370"/>
      <c r="K74" s="368"/>
      <c r="L74" s="370"/>
      <c r="M74" s="368"/>
      <c r="N74" s="370"/>
      <c r="O74" s="368"/>
      <c r="P74" s="370"/>
      <c r="Q74" s="368"/>
      <c r="R74" s="370"/>
      <c r="S74" s="368"/>
      <c r="T74" s="370"/>
      <c r="U74" s="368"/>
      <c r="V74" s="370"/>
      <c r="W74" s="368"/>
      <c r="X74" s="370"/>
      <c r="Y74" s="368"/>
      <c r="Z74" s="370"/>
    </row>
    <row r="75" spans="1:26" ht="15.6" x14ac:dyDescent="0.3">
      <c r="A75" s="227" t="s">
        <v>115</v>
      </c>
      <c r="B75" s="367"/>
      <c r="C75" s="365">
        <f>ROUND(+C64/C52,3)*100</f>
        <v>8.1</v>
      </c>
      <c r="D75" s="332" t="s">
        <v>25</v>
      </c>
      <c r="E75" s="365">
        <f>+G75-C75</f>
        <v>0.20000000000000107</v>
      </c>
      <c r="F75" s="332" t="s">
        <v>25</v>
      </c>
      <c r="G75" s="365">
        <f>ROUND(+G64/G52,3)*100</f>
        <v>8.3000000000000007</v>
      </c>
      <c r="H75" s="332" t="s">
        <v>25</v>
      </c>
      <c r="I75" s="365">
        <f>I64/I52*100</f>
        <v>8.3765618656682754</v>
      </c>
      <c r="J75" s="332" t="s">
        <v>25</v>
      </c>
      <c r="K75" s="365">
        <f>M75-I75</f>
        <v>9.9237674229780026E-2</v>
      </c>
      <c r="L75" s="332" t="s">
        <v>25</v>
      </c>
      <c r="M75" s="365">
        <f>M64/M52*100</f>
        <v>8.4757995398980555</v>
      </c>
      <c r="N75" s="332" t="s">
        <v>25</v>
      </c>
      <c r="O75" s="365">
        <v>8.451936537564162</v>
      </c>
      <c r="P75" s="332" t="s">
        <v>25</v>
      </c>
      <c r="Q75" s="365">
        <v>0</v>
      </c>
      <c r="R75" s="332" t="s">
        <v>25</v>
      </c>
      <c r="S75" s="365">
        <v>8.4986000933271111</v>
      </c>
      <c r="T75" s="332" t="s">
        <v>25</v>
      </c>
      <c r="U75" s="365">
        <v>8.6</v>
      </c>
      <c r="V75" s="332" t="s">
        <v>25</v>
      </c>
      <c r="W75" s="365">
        <v>0</v>
      </c>
      <c r="X75" s="332" t="s">
        <v>25</v>
      </c>
      <c r="Y75" s="365">
        <v>8.6</v>
      </c>
      <c r="Z75" s="332" t="s">
        <v>25</v>
      </c>
    </row>
    <row r="76" spans="1:26" ht="15.6" x14ac:dyDescent="0.3">
      <c r="A76" s="369"/>
      <c r="B76" s="330"/>
      <c r="J76" s="371"/>
      <c r="L76" s="371"/>
      <c r="N76" s="370"/>
      <c r="P76" s="371"/>
      <c r="R76" s="371"/>
      <c r="T76" s="370"/>
      <c r="V76" s="371"/>
      <c r="X76" s="371"/>
      <c r="Z76" s="371"/>
    </row>
    <row r="77" spans="1:26" s="372" customFormat="1" ht="18" customHeight="1" x14ac:dyDescent="0.25">
      <c r="A77" s="461" t="s">
        <v>229</v>
      </c>
      <c r="B77" s="461"/>
      <c r="C77" s="461"/>
      <c r="D77" s="461"/>
      <c r="E77" s="461"/>
      <c r="F77" s="461"/>
      <c r="G77" s="461"/>
      <c r="H77" s="461"/>
      <c r="I77" s="461"/>
      <c r="J77" s="461"/>
      <c r="K77" s="461"/>
      <c r="L77" s="461"/>
      <c r="M77" s="461"/>
      <c r="N77" s="461"/>
      <c r="O77" s="461"/>
      <c r="P77" s="461"/>
      <c r="Q77" s="461"/>
      <c r="R77" s="461"/>
      <c r="S77" s="461"/>
      <c r="T77" s="461"/>
      <c r="U77" s="461"/>
      <c r="V77" s="461"/>
      <c r="W77" s="461"/>
      <c r="X77" s="461"/>
      <c r="Y77" s="461"/>
      <c r="Z77" s="461"/>
    </row>
    <row r="78" spans="1:26" s="372" customFormat="1" ht="18" customHeight="1" x14ac:dyDescent="0.25">
      <c r="A78" s="462" t="s">
        <v>249</v>
      </c>
      <c r="B78" s="462"/>
      <c r="C78" s="462"/>
      <c r="D78" s="462"/>
      <c r="E78" s="462"/>
      <c r="F78" s="462"/>
      <c r="G78" s="462"/>
      <c r="H78" s="462"/>
      <c r="I78" s="462"/>
      <c r="J78" s="462"/>
      <c r="K78" s="462"/>
      <c r="L78" s="462"/>
      <c r="M78" s="462"/>
      <c r="N78" s="462"/>
      <c r="O78" s="462"/>
      <c r="P78" s="462"/>
      <c r="Q78" s="462"/>
      <c r="R78" s="462"/>
      <c r="S78" s="462"/>
      <c r="T78" s="462"/>
      <c r="U78" s="462"/>
      <c r="V78" s="462"/>
      <c r="W78" s="462"/>
      <c r="X78" s="462"/>
      <c r="Y78" s="462"/>
      <c r="Z78" s="462"/>
    </row>
    <row r="79" spans="1:26" s="372" customFormat="1" ht="18" customHeight="1" x14ac:dyDescent="0.25">
      <c r="A79" s="462" t="s">
        <v>230</v>
      </c>
      <c r="B79" s="462"/>
      <c r="C79" s="462"/>
      <c r="D79" s="462"/>
      <c r="E79" s="462"/>
      <c r="F79" s="462"/>
      <c r="G79" s="462"/>
      <c r="H79" s="462"/>
      <c r="I79" s="462"/>
      <c r="J79" s="462"/>
      <c r="K79" s="462"/>
      <c r="L79" s="462"/>
      <c r="M79" s="462"/>
      <c r="N79" s="462"/>
      <c r="O79" s="462"/>
      <c r="P79" s="462"/>
      <c r="Q79" s="462"/>
      <c r="R79" s="462"/>
      <c r="S79" s="462"/>
      <c r="T79" s="462"/>
      <c r="U79" s="462"/>
      <c r="V79" s="462"/>
      <c r="W79" s="462"/>
      <c r="X79" s="462"/>
      <c r="Y79" s="462"/>
      <c r="Z79" s="462"/>
    </row>
    <row r="80" spans="1:26" s="372" customFormat="1" ht="18" customHeight="1" x14ac:dyDescent="0.25">
      <c r="A80" s="462" t="s">
        <v>222</v>
      </c>
      <c r="B80" s="462"/>
      <c r="C80" s="462"/>
      <c r="D80" s="462"/>
      <c r="E80" s="462"/>
      <c r="F80" s="462"/>
      <c r="G80" s="462"/>
      <c r="H80" s="462"/>
      <c r="I80" s="462"/>
      <c r="J80" s="462"/>
      <c r="K80" s="462"/>
      <c r="L80" s="462"/>
      <c r="M80" s="462"/>
      <c r="N80" s="462"/>
      <c r="O80" s="462"/>
      <c r="P80" s="462"/>
      <c r="Q80" s="462"/>
      <c r="R80" s="462"/>
      <c r="S80" s="462"/>
      <c r="T80" s="462"/>
      <c r="U80" s="462"/>
      <c r="V80" s="462"/>
      <c r="W80" s="462"/>
      <c r="X80" s="462"/>
      <c r="Y80" s="462"/>
      <c r="Z80" s="462"/>
    </row>
    <row r="81" spans="1:25" s="372" customFormat="1" ht="18" customHeight="1" x14ac:dyDescent="0.25">
      <c r="A81" s="462" t="s">
        <v>228</v>
      </c>
      <c r="B81" s="462"/>
      <c r="C81" s="462"/>
      <c r="D81" s="462"/>
      <c r="E81" s="462"/>
      <c r="F81" s="462"/>
      <c r="G81" s="462"/>
      <c r="H81" s="462"/>
      <c r="I81" s="462"/>
      <c r="J81" s="462"/>
      <c r="K81" s="462"/>
      <c r="L81" s="462"/>
      <c r="M81" s="462"/>
      <c r="N81" s="462"/>
      <c r="O81" s="462"/>
      <c r="P81" s="462"/>
      <c r="Q81" s="462"/>
      <c r="R81" s="462"/>
      <c r="S81" s="462"/>
      <c r="T81" s="462"/>
      <c r="U81" s="462"/>
      <c r="V81" s="462"/>
      <c r="W81" s="462"/>
      <c r="X81" s="462"/>
      <c r="Y81" s="462"/>
    </row>
    <row r="82" spans="1:25" s="372" customFormat="1" ht="18" customHeight="1" x14ac:dyDescent="0.25">
      <c r="A82" s="462" t="s">
        <v>257</v>
      </c>
      <c r="B82" s="462"/>
      <c r="C82" s="462"/>
      <c r="D82" s="462"/>
      <c r="E82" s="462"/>
      <c r="F82" s="462"/>
      <c r="G82" s="462"/>
      <c r="H82" s="462"/>
      <c r="I82" s="462"/>
      <c r="J82" s="462"/>
      <c r="K82" s="462"/>
      <c r="L82" s="462"/>
      <c r="M82" s="462"/>
      <c r="N82" s="462"/>
      <c r="O82" s="462"/>
      <c r="P82" s="462"/>
      <c r="Q82" s="462"/>
      <c r="R82" s="462"/>
      <c r="S82" s="462"/>
      <c r="T82" s="462"/>
      <c r="U82" s="462"/>
      <c r="V82" s="462"/>
      <c r="W82" s="462"/>
      <c r="X82" s="462"/>
      <c r="Y82" s="462"/>
    </row>
    <row r="83" spans="1:25" s="372" customFormat="1" ht="18" customHeight="1" x14ac:dyDescent="0.25">
      <c r="A83" s="470" t="s">
        <v>258</v>
      </c>
      <c r="B83" s="470"/>
      <c r="C83" s="470"/>
      <c r="D83" s="470"/>
      <c r="E83" s="470"/>
      <c r="F83" s="470"/>
      <c r="G83" s="470"/>
      <c r="H83" s="470"/>
      <c r="I83" s="470"/>
      <c r="J83" s="470"/>
      <c r="K83" s="470"/>
      <c r="L83" s="470"/>
      <c r="M83" s="470"/>
      <c r="N83" s="470"/>
      <c r="O83" s="470"/>
      <c r="P83" s="470"/>
      <c r="Q83" s="470"/>
      <c r="R83" s="470"/>
      <c r="S83" s="470"/>
      <c r="T83" s="470"/>
      <c r="U83" s="470"/>
      <c r="V83" s="470"/>
      <c r="W83" s="470"/>
      <c r="X83" s="470"/>
      <c r="Y83" s="470"/>
    </row>
  </sheetData>
  <mergeCells count="15">
    <mergeCell ref="A83:Y83"/>
    <mergeCell ref="C7:G7"/>
    <mergeCell ref="I7:M7"/>
    <mergeCell ref="O7:S7"/>
    <mergeCell ref="U7:Y7"/>
    <mergeCell ref="A77:Z77"/>
    <mergeCell ref="C43:G43"/>
    <mergeCell ref="I43:M43"/>
    <mergeCell ref="O43:S43"/>
    <mergeCell ref="U43:Y43"/>
    <mergeCell ref="A78:Z78"/>
    <mergeCell ref="A79:Z79"/>
    <mergeCell ref="A80:Z80"/>
    <mergeCell ref="A81:Y81"/>
    <mergeCell ref="A82:Y82"/>
  </mergeCells>
  <printOptions horizontalCentered="1"/>
  <pageMargins left="0.16" right="0.16" top="0.31" bottom="0.33" header="0.28999999999999998" footer="0.16"/>
  <pageSetup scale="43" orientation="landscape" r:id="rId1"/>
  <headerFooter>
    <oddFooter xml:space="preserve">&amp;CTable 8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T58"/>
  <sheetViews>
    <sheetView zoomScaleNormal="100" zoomScaleSheetLayoutView="70" workbookViewId="0"/>
  </sheetViews>
  <sheetFormatPr defaultColWidth="6.81640625" defaultRowHeight="15" x14ac:dyDescent="0.25"/>
  <cols>
    <col min="1" max="1" width="17.36328125" style="332" customWidth="1"/>
    <col min="2" max="2" width="25.36328125" style="332" customWidth="1"/>
    <col min="3" max="3" width="10.54296875" style="332" customWidth="1"/>
    <col min="4" max="4" width="14.90625" style="332" customWidth="1"/>
    <col min="5" max="5" width="1.1796875" style="332" customWidth="1"/>
    <col min="6" max="6" width="14.90625" style="332" customWidth="1"/>
    <col min="7" max="7" width="1.1796875" style="332" customWidth="1"/>
    <col min="8" max="8" width="14.90625" style="332" customWidth="1"/>
    <col min="9" max="9" width="6.81640625" style="332" customWidth="1"/>
    <col min="10" max="10" width="14.90625" style="332" customWidth="1"/>
    <col min="11" max="11" width="1.1796875" style="332" customWidth="1"/>
    <col min="12" max="12" width="14.90625" style="332" customWidth="1"/>
    <col min="13" max="13" width="1.1796875" style="332" customWidth="1"/>
    <col min="14" max="14" width="14.90625" style="332" customWidth="1"/>
    <col min="15" max="15" width="6.81640625" style="332"/>
    <col min="16" max="16" width="14.90625" style="332" customWidth="1"/>
    <col min="17" max="17" width="1.1796875" style="332" customWidth="1"/>
    <col min="18" max="18" width="14.90625" style="332" customWidth="1"/>
    <col min="19" max="19" width="1.1796875" style="332" customWidth="1"/>
    <col min="20" max="20" width="14.90625" style="332" customWidth="1"/>
    <col min="21" max="16384" width="6.81640625" style="332"/>
  </cols>
  <sheetData>
    <row r="1" spans="1:20" s="325" customFormat="1" ht="15.6" x14ac:dyDescent="0.3">
      <c r="A1" s="450" t="s">
        <v>106</v>
      </c>
      <c r="B1" s="384"/>
      <c r="C1" s="384"/>
      <c r="D1" s="384"/>
      <c r="E1" s="384"/>
      <c r="F1" s="384"/>
      <c r="G1" s="384"/>
      <c r="H1" s="384"/>
      <c r="I1" s="385"/>
      <c r="J1" s="384"/>
      <c r="K1" s="384"/>
      <c r="L1" s="384"/>
      <c r="M1" s="384"/>
      <c r="N1" s="384"/>
      <c r="O1" s="385"/>
      <c r="P1" s="384"/>
      <c r="Q1" s="384"/>
      <c r="R1" s="384"/>
      <c r="S1" s="384"/>
      <c r="T1" s="384"/>
    </row>
    <row r="2" spans="1:20" s="325" customFormat="1" ht="15.6" x14ac:dyDescent="0.3">
      <c r="A2" s="321" t="s">
        <v>153</v>
      </c>
      <c r="B2" s="386"/>
      <c r="C2" s="386"/>
      <c r="D2" s="386"/>
      <c r="E2" s="386"/>
      <c r="F2" s="386"/>
      <c r="G2" s="386"/>
      <c r="H2" s="386"/>
      <c r="I2" s="385"/>
      <c r="J2" s="386"/>
      <c r="K2" s="386"/>
      <c r="L2" s="386"/>
      <c r="M2" s="386"/>
      <c r="N2" s="386"/>
      <c r="O2" s="385"/>
      <c r="P2" s="386"/>
      <c r="Q2" s="386"/>
      <c r="R2" s="386"/>
      <c r="S2" s="386"/>
      <c r="T2" s="386"/>
    </row>
    <row r="3" spans="1:20" s="325" customFormat="1" ht="18" x14ac:dyDescent="0.3">
      <c r="A3" s="321" t="s">
        <v>196</v>
      </c>
      <c r="B3" s="386"/>
      <c r="C3" s="386"/>
      <c r="D3" s="386"/>
      <c r="E3" s="386"/>
      <c r="F3" s="386"/>
      <c r="G3" s="386"/>
      <c r="H3" s="386"/>
      <c r="I3" s="385"/>
      <c r="J3" s="386"/>
      <c r="K3" s="386"/>
      <c r="L3" s="386"/>
      <c r="M3" s="386"/>
      <c r="N3" s="386"/>
      <c r="O3" s="385"/>
      <c r="P3" s="386"/>
      <c r="Q3" s="386"/>
      <c r="R3" s="386"/>
      <c r="S3" s="386"/>
      <c r="T3" s="386"/>
    </row>
    <row r="4" spans="1:20" s="325" customFormat="1" ht="15.6" x14ac:dyDescent="0.3">
      <c r="A4" s="321" t="s">
        <v>93</v>
      </c>
      <c r="B4" s="387"/>
      <c r="C4" s="387"/>
      <c r="D4" s="388"/>
      <c r="E4" s="388"/>
      <c r="F4" s="388"/>
      <c r="G4" s="388"/>
      <c r="H4" s="388"/>
      <c r="I4" s="385"/>
      <c r="J4" s="388"/>
      <c r="K4" s="388"/>
      <c r="L4" s="388"/>
      <c r="M4" s="388"/>
      <c r="N4" s="388"/>
      <c r="O4" s="385"/>
      <c r="P4" s="388"/>
      <c r="Q4" s="388"/>
      <c r="R4" s="388"/>
      <c r="S4" s="388"/>
      <c r="T4" s="388"/>
    </row>
    <row r="5" spans="1:20" s="325" customFormat="1" ht="15.6" x14ac:dyDescent="0.3">
      <c r="A5" s="324"/>
      <c r="B5" s="411"/>
      <c r="C5" s="411"/>
      <c r="D5" s="330"/>
      <c r="E5" s="330"/>
      <c r="F5" s="330"/>
      <c r="G5" s="330"/>
      <c r="H5" s="330"/>
      <c r="I5" s="324"/>
      <c r="J5" s="330"/>
      <c r="K5" s="330"/>
      <c r="L5" s="330"/>
      <c r="M5" s="330"/>
      <c r="N5" s="330"/>
      <c r="O5" s="324"/>
      <c r="P5" s="330"/>
      <c r="Q5" s="330"/>
      <c r="R5" s="330"/>
      <c r="S5" s="330"/>
      <c r="T5" s="330"/>
    </row>
    <row r="6" spans="1:20" ht="15.6" x14ac:dyDescent="0.3">
      <c r="A6" s="331"/>
      <c r="B6" s="331"/>
      <c r="C6" s="331"/>
      <c r="D6" s="331"/>
      <c r="E6" s="331"/>
      <c r="F6" s="331"/>
      <c r="G6" s="331"/>
      <c r="H6" s="331"/>
      <c r="J6" s="331"/>
      <c r="K6" s="331"/>
      <c r="L6" s="331"/>
      <c r="M6" s="331"/>
      <c r="N6" s="331"/>
      <c r="P6" s="331"/>
      <c r="Q6" s="331"/>
      <c r="R6" s="331"/>
      <c r="S6" s="331"/>
      <c r="T6" s="331"/>
    </row>
    <row r="7" spans="1:20" ht="16.2" thickBot="1" x14ac:dyDescent="0.35">
      <c r="A7" s="327"/>
      <c r="B7" s="331"/>
      <c r="C7" s="331"/>
      <c r="D7" s="468" t="s">
        <v>165</v>
      </c>
      <c r="E7" s="468"/>
      <c r="F7" s="468"/>
      <c r="G7" s="468"/>
      <c r="H7" s="468"/>
      <c r="J7" s="468" t="s">
        <v>166</v>
      </c>
      <c r="K7" s="468"/>
      <c r="L7" s="468"/>
      <c r="M7" s="468"/>
      <c r="N7" s="468"/>
      <c r="P7" s="468" t="s">
        <v>167</v>
      </c>
      <c r="Q7" s="468"/>
      <c r="R7" s="468"/>
      <c r="S7" s="468"/>
      <c r="T7" s="468"/>
    </row>
    <row r="8" spans="1:20" s="336" customFormat="1" ht="15.6" x14ac:dyDescent="0.3">
      <c r="A8" s="327" t="s">
        <v>0</v>
      </c>
      <c r="B8" s="327"/>
      <c r="C8" s="389"/>
      <c r="D8" s="333" t="s">
        <v>160</v>
      </c>
      <c r="E8" s="334"/>
      <c r="F8" s="333" t="s">
        <v>178</v>
      </c>
      <c r="G8" s="334"/>
      <c r="H8" s="333" t="s">
        <v>180</v>
      </c>
      <c r="J8" s="333" t="s">
        <v>160</v>
      </c>
      <c r="K8" s="334"/>
      <c r="L8" s="333" t="s">
        <v>178</v>
      </c>
      <c r="M8" s="334"/>
      <c r="N8" s="333" t="s">
        <v>180</v>
      </c>
      <c r="P8" s="333" t="s">
        <v>160</v>
      </c>
      <c r="Q8" s="334"/>
      <c r="R8" s="333" t="s">
        <v>178</v>
      </c>
      <c r="S8" s="334"/>
      <c r="T8" s="333" t="s">
        <v>180</v>
      </c>
    </row>
    <row r="9" spans="1:20" s="336" customFormat="1" ht="15.6" x14ac:dyDescent="0.3">
      <c r="A9" s="389"/>
      <c r="B9" s="389"/>
      <c r="C9" s="389"/>
      <c r="D9" s="389"/>
      <c r="E9" s="389"/>
      <c r="F9" s="389"/>
      <c r="G9" s="389"/>
      <c r="H9" s="389"/>
      <c r="J9" s="389"/>
      <c r="K9" s="389"/>
      <c r="L9" s="389"/>
      <c r="M9" s="389"/>
      <c r="N9" s="389"/>
      <c r="P9" s="389"/>
      <c r="Q9" s="389"/>
      <c r="R9" s="389"/>
      <c r="S9" s="389"/>
      <c r="T9" s="389"/>
    </row>
    <row r="10" spans="1:20" s="392" customFormat="1" ht="15.6" x14ac:dyDescent="0.3">
      <c r="A10" s="321" t="s">
        <v>20</v>
      </c>
      <c r="B10" s="390"/>
      <c r="C10" s="390"/>
      <c r="D10" s="391">
        <v>11293</v>
      </c>
      <c r="E10" s="391"/>
      <c r="F10" s="391">
        <v>0</v>
      </c>
      <c r="G10" s="391"/>
      <c r="H10" s="391">
        <v>11293</v>
      </c>
      <c r="J10" s="391">
        <v>11921</v>
      </c>
      <c r="K10" s="391"/>
      <c r="L10" s="391">
        <v>0</v>
      </c>
      <c r="M10" s="391"/>
      <c r="N10" s="391">
        <v>11921</v>
      </c>
      <c r="P10" s="391">
        <v>11869</v>
      </c>
      <c r="Q10" s="391"/>
      <c r="R10" s="391">
        <v>0</v>
      </c>
      <c r="S10" s="391"/>
      <c r="T10" s="391">
        <v>11869</v>
      </c>
    </row>
    <row r="11" spans="1:20" s="396" customFormat="1" ht="7.5" customHeight="1" x14ac:dyDescent="0.3">
      <c r="A11" s="196"/>
      <c r="B11" s="393"/>
      <c r="C11" s="394"/>
      <c r="D11" s="395"/>
      <c r="E11" s="58"/>
      <c r="G11" s="394"/>
      <c r="H11" s="395"/>
      <c r="I11" s="58"/>
    </row>
    <row r="12" spans="1:20" ht="15.6" x14ac:dyDescent="0.3">
      <c r="A12" s="321" t="s">
        <v>176</v>
      </c>
      <c r="D12" s="397">
        <v>-10316</v>
      </c>
      <c r="E12" s="398"/>
      <c r="F12" s="397">
        <v>32</v>
      </c>
      <c r="G12" s="398"/>
      <c r="H12" s="397">
        <v>-10284</v>
      </c>
      <c r="J12" s="397">
        <v>-10741</v>
      </c>
      <c r="K12" s="398"/>
      <c r="L12" s="397">
        <v>-8</v>
      </c>
      <c r="M12" s="398"/>
      <c r="N12" s="397">
        <v>-10749</v>
      </c>
      <c r="P12" s="397">
        <v>-10888</v>
      </c>
      <c r="Q12" s="398"/>
      <c r="R12" s="397">
        <v>39</v>
      </c>
      <c r="S12" s="398"/>
      <c r="T12" s="397">
        <v>-10849</v>
      </c>
    </row>
    <row r="13" spans="1:20" s="396" customFormat="1" ht="7.5" customHeight="1" x14ac:dyDescent="0.3">
      <c r="A13" s="196"/>
      <c r="B13" s="393"/>
      <c r="C13" s="394"/>
      <c r="D13" s="395"/>
      <c r="E13" s="58"/>
      <c r="G13" s="394"/>
      <c r="H13" s="395"/>
      <c r="I13" s="58"/>
    </row>
    <row r="14" spans="1:20" ht="15.6" x14ac:dyDescent="0.3">
      <c r="A14" s="399" t="s">
        <v>43</v>
      </c>
      <c r="B14" s="400"/>
      <c r="D14" s="60">
        <v>977</v>
      </c>
      <c r="E14" s="60"/>
      <c r="F14" s="60">
        <v>32</v>
      </c>
      <c r="G14" s="60"/>
      <c r="H14" s="60">
        <v>1009</v>
      </c>
      <c r="J14" s="60">
        <v>1180</v>
      </c>
      <c r="K14" s="60"/>
      <c r="L14" s="60">
        <v>-8</v>
      </c>
      <c r="M14" s="60"/>
      <c r="N14" s="60">
        <v>1172</v>
      </c>
      <c r="P14" s="60">
        <v>981</v>
      </c>
      <c r="Q14" s="60"/>
      <c r="R14" s="60">
        <v>39</v>
      </c>
      <c r="S14" s="60"/>
      <c r="T14" s="60">
        <v>1020</v>
      </c>
    </row>
    <row r="15" spans="1:20" s="396" customFormat="1" ht="7.5" customHeight="1" x14ac:dyDescent="0.3">
      <c r="A15" s="196"/>
      <c r="B15" s="393"/>
      <c r="C15" s="394"/>
      <c r="D15" s="395"/>
      <c r="E15" s="58"/>
      <c r="G15" s="394"/>
      <c r="H15" s="395"/>
      <c r="I15" s="58"/>
    </row>
    <row r="16" spans="1:20" ht="15.6" x14ac:dyDescent="0.3">
      <c r="A16" s="399" t="s">
        <v>42</v>
      </c>
      <c r="C16" s="331"/>
      <c r="D16" s="397">
        <v>35</v>
      </c>
      <c r="E16" s="398"/>
      <c r="F16" s="397">
        <v>0</v>
      </c>
      <c r="G16" s="398"/>
      <c r="H16" s="397">
        <v>35</v>
      </c>
      <c r="J16" s="397">
        <v>20</v>
      </c>
      <c r="K16" s="398"/>
      <c r="L16" s="397">
        <v>0</v>
      </c>
      <c r="M16" s="398"/>
      <c r="N16" s="397">
        <v>20</v>
      </c>
      <c r="P16" s="397">
        <v>117</v>
      </c>
      <c r="Q16" s="398"/>
      <c r="R16" s="397">
        <v>0</v>
      </c>
      <c r="S16" s="398"/>
      <c r="T16" s="397">
        <v>117</v>
      </c>
    </row>
    <row r="17" spans="1:20" s="396" customFormat="1" ht="7.5" customHeight="1" x14ac:dyDescent="0.3">
      <c r="A17" s="196"/>
      <c r="B17" s="393"/>
      <c r="C17" s="394"/>
      <c r="D17" s="395"/>
      <c r="E17" s="58"/>
      <c r="G17" s="394"/>
      <c r="H17" s="395"/>
      <c r="I17" s="58"/>
    </row>
    <row r="18" spans="1:20" ht="15.6" x14ac:dyDescent="0.3">
      <c r="A18" s="321" t="s">
        <v>23</v>
      </c>
      <c r="D18" s="401">
        <v>1012</v>
      </c>
      <c r="E18" s="401"/>
      <c r="F18" s="401">
        <v>32</v>
      </c>
      <c r="G18" s="401"/>
      <c r="H18" s="401">
        <v>1044</v>
      </c>
      <c r="J18" s="401">
        <v>1200</v>
      </c>
      <c r="K18" s="401"/>
      <c r="L18" s="401">
        <v>-8</v>
      </c>
      <c r="M18" s="401"/>
      <c r="N18" s="401">
        <v>1192</v>
      </c>
      <c r="P18" s="401">
        <v>1098</v>
      </c>
      <c r="Q18" s="401"/>
      <c r="R18" s="401">
        <v>39</v>
      </c>
      <c r="S18" s="401"/>
      <c r="T18" s="401">
        <v>1137</v>
      </c>
    </row>
    <row r="19" spans="1:20" s="396" customFormat="1" ht="7.5" customHeight="1" x14ac:dyDescent="0.3">
      <c r="A19" s="196"/>
      <c r="B19" s="393"/>
      <c r="C19" s="394"/>
      <c r="D19" s="395"/>
      <c r="E19" s="58"/>
      <c r="G19" s="394"/>
      <c r="H19" s="395"/>
      <c r="I19" s="58"/>
    </row>
    <row r="20" spans="1:20" x14ac:dyDescent="0.25">
      <c r="A20" s="402" t="s">
        <v>33</v>
      </c>
      <c r="D20" s="401">
        <v>-96</v>
      </c>
      <c r="E20" s="401"/>
      <c r="F20" s="401">
        <v>0</v>
      </c>
      <c r="G20" s="401"/>
      <c r="H20" s="401">
        <v>-96</v>
      </c>
      <c r="J20" s="401">
        <v>-96</v>
      </c>
      <c r="K20" s="401"/>
      <c r="L20" s="401">
        <v>0</v>
      </c>
      <c r="M20" s="401"/>
      <c r="N20" s="401">
        <v>-96</v>
      </c>
      <c r="P20" s="401">
        <v>-97</v>
      </c>
      <c r="Q20" s="401"/>
      <c r="R20" s="401">
        <v>0</v>
      </c>
      <c r="S20" s="401"/>
      <c r="T20" s="401">
        <v>-97</v>
      </c>
    </row>
    <row r="21" spans="1:20" s="396" customFormat="1" ht="7.5" customHeight="1" x14ac:dyDescent="0.3">
      <c r="A21" s="196"/>
      <c r="B21" s="393"/>
      <c r="C21" s="394"/>
      <c r="D21" s="395"/>
      <c r="E21" s="58"/>
      <c r="G21" s="394"/>
      <c r="H21" s="395"/>
      <c r="I21" s="58"/>
    </row>
    <row r="22" spans="1:20" x14ac:dyDescent="0.25">
      <c r="A22" s="399" t="s">
        <v>185</v>
      </c>
      <c r="D22" s="397">
        <v>35</v>
      </c>
      <c r="E22" s="398"/>
      <c r="F22" s="397">
        <v>-32</v>
      </c>
      <c r="G22" s="398"/>
      <c r="H22" s="397">
        <v>3</v>
      </c>
      <c r="J22" s="397">
        <v>13</v>
      </c>
      <c r="K22" s="398"/>
      <c r="L22" s="397">
        <v>8</v>
      </c>
      <c r="M22" s="398"/>
      <c r="N22" s="397">
        <v>21</v>
      </c>
      <c r="P22" s="397">
        <v>45</v>
      </c>
      <c r="Q22" s="398"/>
      <c r="R22" s="397">
        <v>-39</v>
      </c>
      <c r="S22" s="398"/>
      <c r="T22" s="397">
        <v>6</v>
      </c>
    </row>
    <row r="23" spans="1:20" s="396" customFormat="1" ht="7.5" customHeight="1" x14ac:dyDescent="0.3">
      <c r="A23" s="196"/>
      <c r="B23" s="393"/>
      <c r="C23" s="394"/>
      <c r="D23" s="395"/>
      <c r="E23" s="58"/>
      <c r="G23" s="394"/>
      <c r="H23" s="395"/>
      <c r="I23" s="58"/>
    </row>
    <row r="24" spans="1:20" x14ac:dyDescent="0.25">
      <c r="A24" s="402" t="s">
        <v>38</v>
      </c>
      <c r="D24" s="60">
        <v>951</v>
      </c>
      <c r="E24" s="60"/>
      <c r="F24" s="60">
        <v>0</v>
      </c>
      <c r="G24" s="60"/>
      <c r="H24" s="60">
        <v>951</v>
      </c>
      <c r="J24" s="60">
        <v>1117</v>
      </c>
      <c r="K24" s="60"/>
      <c r="L24" s="60">
        <v>0</v>
      </c>
      <c r="M24" s="60"/>
      <c r="N24" s="60">
        <v>1117</v>
      </c>
      <c r="P24" s="60">
        <v>1046</v>
      </c>
      <c r="Q24" s="60"/>
      <c r="R24" s="60">
        <v>0</v>
      </c>
      <c r="S24" s="60"/>
      <c r="T24" s="60">
        <v>1046</v>
      </c>
    </row>
    <row r="25" spans="1:20" s="396" customFormat="1" ht="7.5" customHeight="1" x14ac:dyDescent="0.3">
      <c r="A25" s="196"/>
      <c r="B25" s="393"/>
      <c r="C25" s="394"/>
      <c r="D25" s="395"/>
      <c r="E25" s="58"/>
      <c r="G25" s="394"/>
      <c r="H25" s="395"/>
      <c r="I25" s="58"/>
    </row>
    <row r="26" spans="1:20" x14ac:dyDescent="0.25">
      <c r="A26" s="402" t="s">
        <v>34</v>
      </c>
      <c r="D26" s="397">
        <v>-283</v>
      </c>
      <c r="E26" s="398"/>
      <c r="F26" s="397">
        <v>0</v>
      </c>
      <c r="G26" s="398"/>
      <c r="H26" s="397">
        <v>-283</v>
      </c>
      <c r="J26" s="397">
        <v>-336</v>
      </c>
      <c r="K26" s="398"/>
      <c r="L26" s="397">
        <v>0</v>
      </c>
      <c r="M26" s="398"/>
      <c r="N26" s="397">
        <v>-336</v>
      </c>
      <c r="P26" s="397">
        <v>-319</v>
      </c>
      <c r="Q26" s="398"/>
      <c r="R26" s="397">
        <v>0</v>
      </c>
      <c r="S26" s="398"/>
      <c r="T26" s="397">
        <v>-319</v>
      </c>
    </row>
    <row r="27" spans="1:20" s="396" customFormat="1" ht="7.5" customHeight="1" x14ac:dyDescent="0.3">
      <c r="A27" s="196"/>
      <c r="B27" s="393"/>
      <c r="C27" s="394"/>
      <c r="D27" s="395"/>
      <c r="E27" s="58"/>
      <c r="G27" s="394"/>
      <c r="H27" s="395"/>
      <c r="I27" s="58"/>
    </row>
    <row r="28" spans="1:20" ht="16.2" thickBot="1" x14ac:dyDescent="0.35">
      <c r="A28" s="403" t="s">
        <v>35</v>
      </c>
      <c r="D28" s="404">
        <v>668</v>
      </c>
      <c r="E28" s="405"/>
      <c r="F28" s="404">
        <v>0</v>
      </c>
      <c r="G28" s="405"/>
      <c r="H28" s="404">
        <v>668</v>
      </c>
      <c r="J28" s="404">
        <v>781</v>
      </c>
      <c r="K28" s="405"/>
      <c r="L28" s="404">
        <v>0</v>
      </c>
      <c r="M28" s="405"/>
      <c r="N28" s="404">
        <v>781</v>
      </c>
      <c r="P28" s="404">
        <v>727</v>
      </c>
      <c r="Q28" s="405"/>
      <c r="R28" s="404">
        <v>0</v>
      </c>
      <c r="S28" s="405"/>
      <c r="T28" s="404">
        <v>727</v>
      </c>
    </row>
    <row r="29" spans="1:20" ht="16.2" thickTop="1" x14ac:dyDescent="0.3">
      <c r="A29" s="403"/>
      <c r="D29" s="405"/>
      <c r="E29" s="405"/>
      <c r="F29" s="405"/>
      <c r="G29" s="405"/>
      <c r="H29" s="405"/>
      <c r="J29" s="405"/>
      <c r="K29" s="405"/>
      <c r="L29" s="405"/>
      <c r="M29" s="405"/>
      <c r="N29" s="405"/>
      <c r="P29" s="405"/>
      <c r="Q29" s="405"/>
      <c r="R29" s="405"/>
      <c r="S29" s="405"/>
      <c r="T29" s="405"/>
    </row>
    <row r="30" spans="1:20" ht="6" customHeight="1" x14ac:dyDescent="0.3">
      <c r="A30" s="444"/>
      <c r="B30" s="439"/>
      <c r="C30" s="439"/>
      <c r="D30" s="445"/>
      <c r="E30" s="445"/>
      <c r="F30" s="445"/>
      <c r="G30" s="445"/>
      <c r="H30" s="445"/>
      <c r="I30" s="439"/>
      <c r="J30" s="445"/>
      <c r="K30" s="445"/>
      <c r="L30" s="445"/>
      <c r="M30" s="445"/>
      <c r="N30" s="445"/>
      <c r="O30" s="439"/>
      <c r="P30" s="445"/>
      <c r="Q30" s="445"/>
      <c r="R30" s="445"/>
      <c r="S30" s="445"/>
      <c r="T30" s="445"/>
    </row>
    <row r="31" spans="1:20" s="442" customFormat="1" ht="6" customHeight="1" x14ac:dyDescent="0.3">
      <c r="A31" s="446"/>
      <c r="D31" s="54"/>
      <c r="E31" s="54"/>
      <c r="F31" s="54"/>
      <c r="G31" s="54"/>
      <c r="H31" s="54"/>
      <c r="J31" s="54"/>
      <c r="K31" s="54"/>
      <c r="L31" s="54"/>
      <c r="M31" s="54"/>
      <c r="N31" s="54"/>
      <c r="P31" s="54"/>
      <c r="Q31" s="54"/>
      <c r="R31" s="54"/>
      <c r="S31" s="54"/>
      <c r="T31" s="54"/>
    </row>
    <row r="32" spans="1:20" ht="16.2" thickBot="1" x14ac:dyDescent="0.35">
      <c r="A32" s="327"/>
      <c r="B32" s="331"/>
      <c r="C32" s="331"/>
      <c r="D32" s="468" t="s">
        <v>201</v>
      </c>
      <c r="E32" s="468"/>
      <c r="F32" s="468"/>
      <c r="G32" s="468"/>
      <c r="H32" s="468"/>
      <c r="I32" s="331"/>
      <c r="J32" s="468" t="s">
        <v>175</v>
      </c>
      <c r="K32" s="468"/>
      <c r="L32" s="468"/>
      <c r="M32" s="468"/>
      <c r="N32" s="468"/>
      <c r="O32" s="324"/>
      <c r="P32" s="468" t="s">
        <v>173</v>
      </c>
      <c r="Q32" s="468"/>
      <c r="R32" s="468"/>
      <c r="S32" s="468"/>
      <c r="T32" s="468"/>
    </row>
    <row r="33" spans="1:20" s="336" customFormat="1" ht="15.6" x14ac:dyDescent="0.3">
      <c r="A33" s="327" t="s">
        <v>0</v>
      </c>
      <c r="B33" s="327"/>
      <c r="C33" s="389"/>
      <c r="D33" s="333" t="s">
        <v>160</v>
      </c>
      <c r="E33" s="334"/>
      <c r="F33" s="333" t="s">
        <v>178</v>
      </c>
      <c r="G33" s="334"/>
      <c r="H33" s="333" t="s">
        <v>180</v>
      </c>
      <c r="I33" s="389"/>
      <c r="J33" s="333" t="s">
        <v>160</v>
      </c>
      <c r="K33" s="334"/>
      <c r="L33" s="333" t="s">
        <v>178</v>
      </c>
      <c r="M33" s="334"/>
      <c r="N33" s="333" t="s">
        <v>180</v>
      </c>
      <c r="O33" s="335"/>
      <c r="P33" s="333" t="s">
        <v>160</v>
      </c>
      <c r="Q33" s="334"/>
      <c r="R33" s="333" t="s">
        <v>178</v>
      </c>
      <c r="S33" s="334"/>
      <c r="T33" s="333" t="s">
        <v>180</v>
      </c>
    </row>
    <row r="34" spans="1:20" s="336" customFormat="1" ht="15.6" x14ac:dyDescent="0.3">
      <c r="A34" s="389"/>
      <c r="B34" s="389"/>
      <c r="C34" s="389"/>
      <c r="D34" s="389"/>
      <c r="E34" s="389"/>
      <c r="F34" s="389"/>
      <c r="G34" s="389"/>
      <c r="H34" s="389"/>
      <c r="I34" s="389"/>
      <c r="J34" s="389"/>
      <c r="K34" s="389"/>
      <c r="L34" s="389"/>
      <c r="M34" s="389"/>
      <c r="N34" s="389"/>
      <c r="O34" s="335"/>
      <c r="P34" s="389"/>
      <c r="Q34" s="389"/>
      <c r="R34" s="389"/>
      <c r="S34" s="389"/>
      <c r="T34" s="389"/>
    </row>
    <row r="35" spans="1:20" s="392" customFormat="1" ht="15.6" x14ac:dyDescent="0.3">
      <c r="A35" s="321" t="s">
        <v>20</v>
      </c>
      <c r="B35" s="390"/>
      <c r="C35" s="390"/>
      <c r="D35" s="391">
        <v>11293</v>
      </c>
      <c r="E35" s="391"/>
      <c r="F35" s="391">
        <v>0</v>
      </c>
      <c r="G35" s="391"/>
      <c r="H35" s="391">
        <v>11293</v>
      </c>
      <c r="I35" s="390"/>
      <c r="J35" s="391">
        <v>23214</v>
      </c>
      <c r="K35" s="391"/>
      <c r="L35" s="391">
        <v>0</v>
      </c>
      <c r="M35" s="391"/>
      <c r="N35" s="391">
        <v>23214</v>
      </c>
      <c r="O35" s="371"/>
      <c r="P35" s="391">
        <v>35083</v>
      </c>
      <c r="Q35" s="391"/>
      <c r="R35" s="391">
        <v>0</v>
      </c>
      <c r="S35" s="391"/>
      <c r="T35" s="391">
        <v>35083</v>
      </c>
    </row>
    <row r="36" spans="1:20" s="396" customFormat="1" ht="7.5" customHeight="1" x14ac:dyDescent="0.3">
      <c r="A36" s="196"/>
      <c r="B36" s="393"/>
      <c r="C36" s="394"/>
      <c r="D36" s="395"/>
      <c r="E36" s="58"/>
      <c r="G36" s="394"/>
      <c r="H36" s="395"/>
      <c r="I36" s="58"/>
      <c r="J36" s="395"/>
      <c r="K36" s="58"/>
      <c r="M36" s="394"/>
      <c r="N36" s="395"/>
      <c r="P36" s="395"/>
      <c r="Q36" s="58"/>
      <c r="S36" s="394"/>
      <c r="T36" s="395"/>
    </row>
    <row r="37" spans="1:20" ht="15.6" x14ac:dyDescent="0.3">
      <c r="A37" s="321" t="s">
        <v>176</v>
      </c>
      <c r="D37" s="397">
        <v>-10316</v>
      </c>
      <c r="E37" s="398"/>
      <c r="F37" s="397">
        <v>32</v>
      </c>
      <c r="G37" s="398"/>
      <c r="H37" s="397">
        <v>-10284</v>
      </c>
      <c r="J37" s="397">
        <v>-21057</v>
      </c>
      <c r="K37" s="398"/>
      <c r="L37" s="397">
        <v>24</v>
      </c>
      <c r="M37" s="398"/>
      <c r="N37" s="397">
        <v>-21033</v>
      </c>
      <c r="O37" s="324"/>
      <c r="P37" s="397">
        <v>-31945</v>
      </c>
      <c r="Q37" s="398"/>
      <c r="R37" s="397">
        <v>63</v>
      </c>
      <c r="S37" s="398"/>
      <c r="T37" s="397">
        <v>-31882</v>
      </c>
    </row>
    <row r="38" spans="1:20" s="396" customFormat="1" ht="7.5" customHeight="1" x14ac:dyDescent="0.3">
      <c r="A38" s="196"/>
      <c r="B38" s="393"/>
      <c r="C38" s="394"/>
      <c r="D38" s="395"/>
      <c r="E38" s="58"/>
      <c r="G38" s="394"/>
      <c r="H38" s="395"/>
      <c r="I38" s="58"/>
      <c r="J38" s="395"/>
      <c r="K38" s="58"/>
      <c r="M38" s="394"/>
      <c r="N38" s="395"/>
      <c r="P38" s="395"/>
      <c r="Q38" s="58"/>
      <c r="S38" s="394"/>
      <c r="T38" s="395"/>
    </row>
    <row r="39" spans="1:20" ht="15.6" x14ac:dyDescent="0.3">
      <c r="A39" s="399" t="s">
        <v>43</v>
      </c>
      <c r="B39" s="400"/>
      <c r="D39" s="60">
        <v>977</v>
      </c>
      <c r="E39" s="60"/>
      <c r="F39" s="60">
        <v>32</v>
      </c>
      <c r="G39" s="60"/>
      <c r="H39" s="60">
        <v>1009</v>
      </c>
      <c r="J39" s="60">
        <v>2157</v>
      </c>
      <c r="K39" s="60"/>
      <c r="L39" s="60">
        <v>24</v>
      </c>
      <c r="M39" s="60"/>
      <c r="N39" s="60">
        <v>2181</v>
      </c>
      <c r="O39" s="324"/>
      <c r="P39" s="60">
        <v>3138</v>
      </c>
      <c r="Q39" s="60"/>
      <c r="R39" s="60">
        <v>63</v>
      </c>
      <c r="S39" s="60"/>
      <c r="T39" s="60">
        <v>3201</v>
      </c>
    </row>
    <row r="40" spans="1:20" s="396" customFormat="1" ht="7.5" customHeight="1" x14ac:dyDescent="0.3">
      <c r="A40" s="196"/>
      <c r="B40" s="393"/>
      <c r="C40" s="394"/>
      <c r="D40" s="395"/>
      <c r="E40" s="58"/>
      <c r="G40" s="394"/>
      <c r="H40" s="395"/>
      <c r="I40" s="58"/>
      <c r="J40" s="395"/>
      <c r="K40" s="58"/>
      <c r="M40" s="394"/>
      <c r="N40" s="395"/>
      <c r="P40" s="395"/>
      <c r="Q40" s="58"/>
      <c r="S40" s="394"/>
      <c r="T40" s="395"/>
    </row>
    <row r="41" spans="1:20" ht="15.6" x14ac:dyDescent="0.3">
      <c r="A41" s="399" t="s">
        <v>42</v>
      </c>
      <c r="C41" s="331"/>
      <c r="D41" s="397">
        <v>35</v>
      </c>
      <c r="E41" s="398"/>
      <c r="F41" s="397">
        <v>0</v>
      </c>
      <c r="G41" s="398"/>
      <c r="H41" s="397">
        <v>35</v>
      </c>
      <c r="I41" s="331"/>
      <c r="J41" s="397">
        <v>55</v>
      </c>
      <c r="K41" s="398"/>
      <c r="L41" s="397">
        <v>0</v>
      </c>
      <c r="M41" s="398"/>
      <c r="N41" s="397">
        <v>55</v>
      </c>
      <c r="O41" s="324"/>
      <c r="P41" s="397">
        <v>172</v>
      </c>
      <c r="Q41" s="398"/>
      <c r="R41" s="397">
        <v>0</v>
      </c>
      <c r="S41" s="398"/>
      <c r="T41" s="397">
        <v>172</v>
      </c>
    </row>
    <row r="42" spans="1:20" s="396" customFormat="1" ht="7.5" customHeight="1" x14ac:dyDescent="0.3">
      <c r="A42" s="196"/>
      <c r="B42" s="393"/>
      <c r="C42" s="394"/>
      <c r="D42" s="395"/>
      <c r="E42" s="58"/>
      <c r="G42" s="394"/>
      <c r="H42" s="395"/>
      <c r="I42" s="58"/>
      <c r="J42" s="395"/>
      <c r="K42" s="58"/>
      <c r="M42" s="394"/>
      <c r="N42" s="395"/>
      <c r="P42" s="395"/>
      <c r="Q42" s="58"/>
      <c r="S42" s="394"/>
      <c r="T42" s="395"/>
    </row>
    <row r="43" spans="1:20" ht="15.6" x14ac:dyDescent="0.3">
      <c r="A43" s="321" t="s">
        <v>23</v>
      </c>
      <c r="D43" s="401">
        <v>1012</v>
      </c>
      <c r="E43" s="401"/>
      <c r="F43" s="401">
        <v>32</v>
      </c>
      <c r="G43" s="401"/>
      <c r="H43" s="401">
        <v>1044</v>
      </c>
      <c r="J43" s="401">
        <v>2212</v>
      </c>
      <c r="K43" s="401"/>
      <c r="L43" s="401">
        <v>24</v>
      </c>
      <c r="M43" s="401"/>
      <c r="N43" s="401">
        <v>2236</v>
      </c>
      <c r="O43" s="324"/>
      <c r="P43" s="401">
        <v>3310</v>
      </c>
      <c r="Q43" s="401"/>
      <c r="R43" s="401">
        <v>63</v>
      </c>
      <c r="S43" s="401"/>
      <c r="T43" s="401">
        <v>3373</v>
      </c>
    </row>
    <row r="44" spans="1:20" s="396" customFormat="1" ht="7.5" customHeight="1" x14ac:dyDescent="0.3">
      <c r="A44" s="196"/>
      <c r="B44" s="393"/>
      <c r="C44" s="394"/>
      <c r="D44" s="395"/>
      <c r="E44" s="58"/>
      <c r="G44" s="394"/>
      <c r="H44" s="395"/>
      <c r="I44" s="58"/>
      <c r="J44" s="395"/>
      <c r="K44" s="58"/>
      <c r="M44" s="394"/>
      <c r="N44" s="395"/>
      <c r="P44" s="395"/>
      <c r="Q44" s="58"/>
      <c r="S44" s="394"/>
      <c r="T44" s="395"/>
    </row>
    <row r="45" spans="1:20" x14ac:dyDescent="0.25">
      <c r="A45" s="402" t="s">
        <v>33</v>
      </c>
      <c r="D45" s="401">
        <v>-96</v>
      </c>
      <c r="E45" s="401"/>
      <c r="F45" s="401">
        <v>0</v>
      </c>
      <c r="G45" s="401"/>
      <c r="H45" s="401">
        <v>-96</v>
      </c>
      <c r="J45" s="401">
        <v>-192</v>
      </c>
      <c r="K45" s="401"/>
      <c r="L45" s="401">
        <v>0</v>
      </c>
      <c r="M45" s="401"/>
      <c r="N45" s="401">
        <v>-192</v>
      </c>
      <c r="O45" s="324"/>
      <c r="P45" s="401">
        <v>-289</v>
      </c>
      <c r="Q45" s="401"/>
      <c r="R45" s="401">
        <v>0</v>
      </c>
      <c r="S45" s="401"/>
      <c r="T45" s="401">
        <v>-289</v>
      </c>
    </row>
    <row r="46" spans="1:20" s="396" customFormat="1" ht="7.5" customHeight="1" x14ac:dyDescent="0.3">
      <c r="A46" s="196"/>
      <c r="B46" s="393"/>
      <c r="C46" s="394"/>
      <c r="D46" s="395"/>
      <c r="E46" s="58"/>
      <c r="G46" s="394"/>
      <c r="H46" s="395"/>
      <c r="I46" s="58"/>
      <c r="J46" s="395"/>
      <c r="K46" s="58"/>
      <c r="M46" s="394"/>
      <c r="N46" s="395"/>
      <c r="P46" s="395"/>
      <c r="Q46" s="58"/>
      <c r="S46" s="394"/>
      <c r="T46" s="395"/>
    </row>
    <row r="47" spans="1:20" x14ac:dyDescent="0.25">
      <c r="A47" s="399" t="s">
        <v>185</v>
      </c>
      <c r="D47" s="397">
        <v>35</v>
      </c>
      <c r="E47" s="398"/>
      <c r="F47" s="397">
        <v>-32</v>
      </c>
      <c r="G47" s="398"/>
      <c r="H47" s="397">
        <v>3</v>
      </c>
      <c r="J47" s="397">
        <v>48</v>
      </c>
      <c r="K47" s="398"/>
      <c r="L47" s="397">
        <v>-24</v>
      </c>
      <c r="M47" s="398"/>
      <c r="N47" s="397">
        <v>24</v>
      </c>
      <c r="O47" s="324"/>
      <c r="P47" s="397">
        <v>93</v>
      </c>
      <c r="Q47" s="398"/>
      <c r="R47" s="397">
        <v>-63</v>
      </c>
      <c r="S47" s="398"/>
      <c r="T47" s="397">
        <v>30</v>
      </c>
    </row>
    <row r="48" spans="1:20" s="396" customFormat="1" ht="7.5" customHeight="1" x14ac:dyDescent="0.3">
      <c r="A48" s="196"/>
      <c r="B48" s="393"/>
      <c r="C48" s="394"/>
      <c r="D48" s="395"/>
      <c r="E48" s="58"/>
      <c r="G48" s="394"/>
      <c r="H48" s="395"/>
      <c r="I48" s="58"/>
      <c r="J48" s="395"/>
      <c r="K48" s="58"/>
      <c r="M48" s="394"/>
      <c r="N48" s="395"/>
      <c r="P48" s="395"/>
      <c r="Q48" s="58"/>
      <c r="S48" s="394"/>
      <c r="T48" s="395"/>
    </row>
    <row r="49" spans="1:20" x14ac:dyDescent="0.25">
      <c r="A49" s="402" t="s">
        <v>38</v>
      </c>
      <c r="D49" s="60">
        <v>951</v>
      </c>
      <c r="E49" s="60"/>
      <c r="F49" s="60">
        <v>0</v>
      </c>
      <c r="G49" s="60"/>
      <c r="H49" s="60">
        <v>951</v>
      </c>
      <c r="J49" s="60">
        <v>2068</v>
      </c>
      <c r="K49" s="60"/>
      <c r="L49" s="60">
        <v>0</v>
      </c>
      <c r="M49" s="60"/>
      <c r="N49" s="60">
        <v>2068</v>
      </c>
      <c r="O49" s="324"/>
      <c r="P49" s="60">
        <v>3114</v>
      </c>
      <c r="Q49" s="60"/>
      <c r="R49" s="60">
        <v>0</v>
      </c>
      <c r="S49" s="60"/>
      <c r="T49" s="60">
        <v>3114</v>
      </c>
    </row>
    <row r="50" spans="1:20" s="396" customFormat="1" ht="7.5" customHeight="1" x14ac:dyDescent="0.3">
      <c r="A50" s="196"/>
      <c r="B50" s="393"/>
      <c r="C50" s="394"/>
      <c r="D50" s="395"/>
      <c r="E50" s="58"/>
      <c r="G50" s="394"/>
      <c r="H50" s="395"/>
      <c r="I50" s="58"/>
      <c r="J50" s="395"/>
      <c r="K50" s="58"/>
      <c r="M50" s="394"/>
      <c r="N50" s="395"/>
      <c r="P50" s="395"/>
      <c r="Q50" s="58"/>
      <c r="S50" s="394"/>
      <c r="T50" s="395"/>
    </row>
    <row r="51" spans="1:20" x14ac:dyDescent="0.25">
      <c r="A51" s="402" t="s">
        <v>34</v>
      </c>
      <c r="D51" s="397">
        <v>-283</v>
      </c>
      <c r="E51" s="398"/>
      <c r="F51" s="397">
        <v>0</v>
      </c>
      <c r="G51" s="398"/>
      <c r="H51" s="397">
        <v>-283</v>
      </c>
      <c r="J51" s="397">
        <v>-619</v>
      </c>
      <c r="K51" s="398"/>
      <c r="L51" s="397">
        <v>0</v>
      </c>
      <c r="M51" s="398"/>
      <c r="N51" s="397">
        <v>-619</v>
      </c>
      <c r="O51" s="324"/>
      <c r="P51" s="397">
        <v>-938</v>
      </c>
      <c r="Q51" s="398"/>
      <c r="R51" s="397">
        <v>0</v>
      </c>
      <c r="S51" s="398"/>
      <c r="T51" s="397">
        <v>-938</v>
      </c>
    </row>
    <row r="52" spans="1:20" s="396" customFormat="1" ht="7.5" customHeight="1" x14ac:dyDescent="0.3">
      <c r="A52" s="196"/>
      <c r="B52" s="393"/>
      <c r="C52" s="394"/>
      <c r="D52" s="395"/>
      <c r="E52" s="58"/>
      <c r="G52" s="394"/>
      <c r="H52" s="395"/>
      <c r="I52" s="58"/>
      <c r="J52" s="395"/>
      <c r="K52" s="58"/>
      <c r="M52" s="394"/>
      <c r="N52" s="395"/>
      <c r="P52" s="395"/>
      <c r="Q52" s="58"/>
      <c r="S52" s="394"/>
      <c r="T52" s="395"/>
    </row>
    <row r="53" spans="1:20" ht="16.2" thickBot="1" x14ac:dyDescent="0.35">
      <c r="A53" s="403" t="s">
        <v>35</v>
      </c>
      <c r="D53" s="404">
        <v>668</v>
      </c>
      <c r="E53" s="405"/>
      <c r="F53" s="404">
        <v>0</v>
      </c>
      <c r="G53" s="405"/>
      <c r="H53" s="404">
        <v>668</v>
      </c>
      <c r="J53" s="404">
        <v>1449</v>
      </c>
      <c r="K53" s="405"/>
      <c r="L53" s="404">
        <v>0</v>
      </c>
      <c r="M53" s="405"/>
      <c r="N53" s="404">
        <v>1449</v>
      </c>
      <c r="O53" s="324"/>
      <c r="P53" s="404">
        <v>2176</v>
      </c>
      <c r="Q53" s="405"/>
      <c r="R53" s="404">
        <v>0</v>
      </c>
      <c r="S53" s="405"/>
      <c r="T53" s="404">
        <v>2176</v>
      </c>
    </row>
    <row r="54" spans="1:20" ht="16.2" thickTop="1" x14ac:dyDescent="0.3">
      <c r="A54" s="403"/>
      <c r="D54" s="405"/>
      <c r="E54" s="405"/>
      <c r="F54" s="405"/>
      <c r="G54" s="405"/>
      <c r="H54" s="405"/>
      <c r="J54" s="405"/>
      <c r="K54" s="405"/>
      <c r="L54" s="405"/>
      <c r="M54" s="405"/>
      <c r="N54" s="405"/>
      <c r="P54" s="405"/>
      <c r="Q54" s="405"/>
      <c r="R54" s="405"/>
      <c r="S54" s="405"/>
      <c r="T54" s="405"/>
    </row>
    <row r="55" spans="1:20" s="372" customFormat="1" ht="18" customHeight="1" x14ac:dyDescent="0.25">
      <c r="A55" s="462" t="s">
        <v>226</v>
      </c>
      <c r="B55" s="462"/>
      <c r="C55" s="462"/>
      <c r="D55" s="462"/>
      <c r="E55" s="462"/>
      <c r="F55" s="462"/>
      <c r="G55" s="462"/>
      <c r="H55" s="462"/>
      <c r="I55" s="462"/>
      <c r="J55" s="462"/>
      <c r="K55" s="462"/>
      <c r="L55" s="462"/>
      <c r="M55" s="462"/>
      <c r="N55" s="462"/>
      <c r="O55" s="462"/>
      <c r="P55" s="462"/>
      <c r="Q55" s="462"/>
      <c r="R55" s="462"/>
      <c r="S55" s="462"/>
      <c r="T55" s="462"/>
    </row>
    <row r="56" spans="1:20" s="372" customFormat="1" ht="18" customHeight="1" x14ac:dyDescent="0.25">
      <c r="A56" s="462" t="s">
        <v>259</v>
      </c>
      <c r="B56" s="462"/>
      <c r="C56" s="462"/>
      <c r="D56" s="462"/>
      <c r="E56" s="462"/>
      <c r="F56" s="462"/>
      <c r="G56" s="462"/>
      <c r="H56" s="462"/>
      <c r="I56" s="462"/>
      <c r="J56" s="462"/>
      <c r="K56" s="462"/>
      <c r="L56" s="462"/>
      <c r="M56" s="462"/>
      <c r="N56" s="462"/>
      <c r="O56" s="462"/>
      <c r="P56" s="462"/>
      <c r="Q56" s="462"/>
      <c r="R56" s="462"/>
      <c r="S56" s="462"/>
      <c r="T56" s="430"/>
    </row>
    <row r="57" spans="1:20" s="372" customFormat="1" ht="15.75" customHeight="1" x14ac:dyDescent="0.25">
      <c r="A57" s="470" t="s">
        <v>260</v>
      </c>
      <c r="B57" s="470"/>
      <c r="C57" s="470"/>
      <c r="D57" s="470"/>
      <c r="E57" s="470"/>
      <c r="F57" s="470"/>
      <c r="G57" s="470"/>
      <c r="H57" s="470"/>
      <c r="I57" s="470"/>
      <c r="J57" s="470"/>
      <c r="K57" s="470"/>
      <c r="L57" s="470"/>
      <c r="M57" s="470"/>
      <c r="N57" s="470"/>
      <c r="O57" s="470"/>
      <c r="P57" s="377"/>
      <c r="Q57" s="377"/>
      <c r="R57" s="377"/>
      <c r="S57" s="377"/>
      <c r="T57" s="377"/>
    </row>
    <row r="58" spans="1:20" ht="15.6" x14ac:dyDescent="0.3">
      <c r="A58" s="403"/>
      <c r="D58" s="405"/>
      <c r="E58" s="405"/>
      <c r="F58" s="405"/>
      <c r="G58" s="405"/>
      <c r="H58" s="405"/>
      <c r="J58" s="405"/>
      <c r="K58" s="405"/>
      <c r="L58" s="405"/>
      <c r="M58" s="405"/>
      <c r="N58" s="405"/>
    </row>
  </sheetData>
  <mergeCells count="9">
    <mergeCell ref="A57:O57"/>
    <mergeCell ref="D7:H7"/>
    <mergeCell ref="J7:N7"/>
    <mergeCell ref="P7:T7"/>
    <mergeCell ref="A55:T55"/>
    <mergeCell ref="J32:N32"/>
    <mergeCell ref="P32:T32"/>
    <mergeCell ref="D32:H32"/>
    <mergeCell ref="A56:S56"/>
  </mergeCells>
  <printOptions horizontalCentered="1"/>
  <pageMargins left="0.16" right="0.16" top="0.3" bottom="0.39" header="0.3" footer="0.16"/>
  <pageSetup scale="54" orientation="landscape" r:id="rId1"/>
  <headerFooter>
    <oddFooter>&amp;CTable 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6</vt:i4>
      </vt:variant>
    </vt:vector>
  </HeadingPairs>
  <TitlesOfParts>
    <vt:vector size="17" baseType="lpstr">
      <vt:lpstr>Consolidated Results</vt:lpstr>
      <vt:lpstr>Segment Results </vt:lpstr>
      <vt:lpstr>Balance Sheet</vt:lpstr>
      <vt:lpstr>Cash Flow</vt:lpstr>
      <vt:lpstr>Equity Summary</vt:lpstr>
      <vt:lpstr>Operating Data Update </vt:lpstr>
      <vt:lpstr>Restated 12 QTRS</vt:lpstr>
      <vt:lpstr>Restated 11 QTRS</vt:lpstr>
      <vt:lpstr>Restated IS Qtr - 2012</vt:lpstr>
      <vt:lpstr>Restated IS Qtrs 2011</vt:lpstr>
      <vt:lpstr>Restated Backlog</vt:lpstr>
      <vt:lpstr>'Consolidated Results'!Print_Area</vt:lpstr>
      <vt:lpstr>'Restated 11 QTRS'!Print_Area</vt:lpstr>
      <vt:lpstr>'Restated 12 QTRS'!Print_Area</vt:lpstr>
      <vt:lpstr>'Restated IS Qtr - 2012'!Print_Area</vt:lpstr>
      <vt:lpstr>'Restated IS Qtrs 2011'!Print_Area</vt:lpstr>
      <vt:lpstr>'Segment Results '!Print_Area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2013-01-23T22:30:47Z</dcterms:created>
  <dcterms:modified xsi:type="dcterms:W3CDTF">2018-08-09T22:01:44Z</dcterms:modified>
</cp:coreProperties>
</file>