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12" windowWidth="9588" windowHeight="11640" tabRatio="952"/>
  </bookViews>
  <sheets>
    <sheet name="Consolidated Results" sheetId="1" r:id="rId1"/>
    <sheet name="Segment Results " sheetId="2" r:id="rId2"/>
    <sheet name="Selected Financial I" sheetId="4" r:id="rId3"/>
    <sheet name="Selected Financial II" sheetId="5" r:id="rId4"/>
    <sheet name="Balance Sheet" sheetId="6" r:id="rId5"/>
    <sheet name="Cash Flow" sheetId="7" r:id="rId6"/>
    <sheet name="Equity Summary" sheetId="8" r:id="rId7"/>
    <sheet name="Operating Data Update " sheetId="9" r:id="rId8"/>
    <sheet name="Module1" sheetId="14" state="veryHidden" r:id="rId9"/>
    <sheet name="Module2" sheetId="15" state="veryHidden" r:id="rId10"/>
    <sheet name="Module3" sheetId="16" state="veryHidden" r:id="rId11"/>
    <sheet name="Module4" sheetId="17" state="veryHidden" r:id="rId12"/>
    <sheet name="Module5" sheetId="18" state="veryHidden" r:id="rId13"/>
    <sheet name="Restated IS Years" sheetId="24" r:id="rId14"/>
    <sheet name="Restated IS Qtrs" sheetId="22" r:id="rId15"/>
    <sheet name="Restated Sales &amp; EBIT Years" sheetId="25" r:id="rId16"/>
    <sheet name="Restated Sales &amp; EBIT Qtrs" sheetId="23" r:id="rId17"/>
    <sheet name="Sheet1" sheetId="26" r:id="rId18"/>
  </sheets>
  <externalReferences>
    <externalReference r:id="rId19"/>
    <externalReference r:id="rId20"/>
    <externalReference r:id="rId21"/>
    <externalReference r:id="rId22"/>
  </externalReferences>
  <definedNames>
    <definedName name="__PR1" localSheetId="14">#REF!</definedName>
    <definedName name="__PR1" localSheetId="13">#REF!</definedName>
    <definedName name="__PR1" localSheetId="16">#REF!</definedName>
    <definedName name="__PR1" localSheetId="15">#REF!</definedName>
    <definedName name="__PR1">#REF!</definedName>
    <definedName name="__SCH2">[1]SCH2!$B$5:$Q$51</definedName>
    <definedName name="_3_Corp_ex_round" localSheetId="4">'[2]3Corp_ex_Round'!$A$5:$T$50</definedName>
    <definedName name="_3_Corp_ex_round" localSheetId="5">'[2]3Corp_ex_Round'!$A$5:$T$50</definedName>
    <definedName name="_3_Corp_ex_round" localSheetId="0">'[2]3Corp_ex_Round'!$A$5:$T$50</definedName>
    <definedName name="_3_Corp_ex_round" localSheetId="7">'[2]3Corp_ex_Round'!$A$5:$T$50</definedName>
    <definedName name="_3_Corp_ex_round" localSheetId="1">'[2]3Corp_ex_Round'!$A$5:$T$50</definedName>
    <definedName name="_3_Corp_ex_round">'[1]3Corp_ex_Round'!$A$5:$T$50</definedName>
    <definedName name="_3_Corp_ex_round1" localSheetId="4">'[2]3Corp_ex_Round'!$A$5:$AA$50</definedName>
    <definedName name="_3_Corp_ex_round1" localSheetId="5">'[2]3Corp_ex_Round'!$A$5:$AA$50</definedName>
    <definedName name="_3_Corp_ex_round1" localSheetId="0">'[2]3Corp_ex_Round'!$A$5:$AA$50</definedName>
    <definedName name="_3_Corp_ex_round1" localSheetId="7">'[2]3Corp_ex_Round'!$A$5:$AA$50</definedName>
    <definedName name="_3_Corp_ex_round1" localSheetId="1">'[2]3Corp_ex_Round'!$A$5:$AA$50</definedName>
    <definedName name="_3_Corp_ex_round1">'[1]3Corp_ex_Round'!$A$5:$AA$50</definedName>
    <definedName name="_3_Corp_external" localSheetId="4">'[2]3_Cons_ex'!$B$10:$S$51</definedName>
    <definedName name="_3_Corp_external" localSheetId="5">'[2]3_Cons_ex'!$B$10:$S$51</definedName>
    <definedName name="_3_Corp_external" localSheetId="0">'[2]3_Cons_ex'!$B$10:$S$51</definedName>
    <definedName name="_3_Corp_external" localSheetId="7">'[2]3_Cons_ex'!$B$10:$S$51</definedName>
    <definedName name="_3_Corp_external" localSheetId="1">'[2]3_Cons_ex'!$B$10:$S$51</definedName>
    <definedName name="_3_Corp_external">'[1]3_Cons_ex'!$B$10:$S$51</definedName>
    <definedName name="_3_Corp_external1" localSheetId="4">'[2]3_Cons_ex'!$B$10:$Z$51</definedName>
    <definedName name="_3_Corp_external1" localSheetId="5">'[2]3_Cons_ex'!$B$10:$Z$51</definedName>
    <definedName name="_3_Corp_external1" localSheetId="0">'[2]3_Cons_ex'!$B$10:$Z$51</definedName>
    <definedName name="_3_Corp_external1" localSheetId="7">'[2]3_Cons_ex'!$B$10:$Z$51</definedName>
    <definedName name="_3_Corp_external1" localSheetId="1">'[2]3_Cons_ex'!$B$10:$Z$51</definedName>
    <definedName name="_3_Corp_external1">'[1]3_Cons_ex'!$B$10:$Z$51</definedName>
    <definedName name="_3a_Corp_perform1" localSheetId="4">'[2]3a_Cons_perf'!$B$12:$AC$58</definedName>
    <definedName name="_3a_Corp_perform1" localSheetId="5">'[2]3a_Cons_perf'!$B$12:$AC$58</definedName>
    <definedName name="_3a_Corp_perform1" localSheetId="0">'[2]3a_Cons_perf'!$B$12:$AC$58</definedName>
    <definedName name="_3a_Corp_perform1" localSheetId="7">'[2]3a_Cons_perf'!$B$12:$AC$58</definedName>
    <definedName name="_3a_Corp_perform1" localSheetId="1">'[2]3a_Cons_perf'!$B$12:$AC$58</definedName>
    <definedName name="_3a_Corp_perform1">'[1]3a_Cons_perf'!$B$12:$AC$58</definedName>
    <definedName name="_3a_Corp_performance" localSheetId="4">'[2]3a_Cons_perf'!$B$12:$T$58</definedName>
    <definedName name="_3a_Corp_performance" localSheetId="5">'[2]3a_Cons_perf'!$B$12:$T$58</definedName>
    <definedName name="_3a_Corp_performance" localSheetId="0">'[2]3a_Cons_perf'!$B$12:$T$58</definedName>
    <definedName name="_3a_Corp_performance" localSheetId="7">'[2]3a_Cons_perf'!$B$12:$T$58</definedName>
    <definedName name="_3a_Corp_performance" localSheetId="1">'[2]3a_Cons_perf'!$B$12:$T$58</definedName>
    <definedName name="_3a_Corp_performance">'[1]3a_Cons_perf'!$B$12:$T$58</definedName>
    <definedName name="_PR1" localSheetId="4">'[2]7'!#REF!</definedName>
    <definedName name="_PR1" localSheetId="5">'[2]7'!#REF!</definedName>
    <definedName name="_PR1" localSheetId="0">'[2]7'!#REF!</definedName>
    <definedName name="_PR1" localSheetId="14">'[2]7'!#REF!</definedName>
    <definedName name="_PR1" localSheetId="13">'[2]7'!#REF!</definedName>
    <definedName name="_PR1" localSheetId="16">'[2]7'!#REF!</definedName>
    <definedName name="_PR1" localSheetId="15">'[2]7'!#REF!</definedName>
    <definedName name="_PR1" localSheetId="1">'[2]7'!#REF!</definedName>
    <definedName name="_PR1">'[2]7'!#REF!</definedName>
    <definedName name="_SCH2" localSheetId="4">[2]SCH2!$B$5:$Q$51</definedName>
    <definedName name="_SCH2" localSheetId="5">[2]SCH2!$B$5:$Q$51</definedName>
    <definedName name="_SCH2" localSheetId="0">[2]SCH2!$B$5:$Q$51</definedName>
    <definedName name="_SCH2" localSheetId="7">[2]SCH2!$B$5:$Q$51</definedName>
    <definedName name="_SCH2" localSheetId="1">[2]SCH2!$B$5:$Q$51</definedName>
    <definedName name="_SCH2">[1]SCH2!$B$5:$Q$51</definedName>
    <definedName name="Aero" localSheetId="5">#REF!</definedName>
    <definedName name="AERO" localSheetId="7">'[2]3a3_Aero'!$A$9:$U$60</definedName>
    <definedName name="Aero" localSheetId="14">#REF!</definedName>
    <definedName name="Aero" localSheetId="13">#REF!</definedName>
    <definedName name="Aero" localSheetId="16">#REF!</definedName>
    <definedName name="Aero" localSheetId="15">#REF!</definedName>
    <definedName name="Aero">#REF!</definedName>
    <definedName name="AERO_ASSET" localSheetId="4">'[2]#REF'!$E$6:$L$60</definedName>
    <definedName name="AERO_ASSET" localSheetId="5">#REF!</definedName>
    <definedName name="AERO_ASSET" localSheetId="0">'[2]#REF'!$E$6:$L$60</definedName>
    <definedName name="AERO_ASSET" localSheetId="1">'[2]#REF'!$E$6:$L$60</definedName>
    <definedName name="AERO_ASSET">'[2]#REF'!$E$6:$L$60</definedName>
    <definedName name="AERO_LIAB" localSheetId="4">'[2]#REF'!$E$63:$L$134</definedName>
    <definedName name="AERO_LIAB" localSheetId="5">#REF!</definedName>
    <definedName name="AERO_LIAB" localSheetId="0">'[2]#REF'!$E$63:$L$134</definedName>
    <definedName name="AERO_LIAB" localSheetId="1">'[2]#REF'!$E$63:$L$134</definedName>
    <definedName name="AERO_LIAB">'[2]#REF'!$E$63:$L$134</definedName>
    <definedName name="Aero_Prior" localSheetId="5">#REF!</definedName>
    <definedName name="Aero_Prior" localSheetId="7">#REF!</definedName>
    <definedName name="Aero_Prior" localSheetId="14">#REF!</definedName>
    <definedName name="Aero_Prior" localSheetId="13">#REF!</definedName>
    <definedName name="Aero_Prior" localSheetId="16">#REF!</definedName>
    <definedName name="Aero_Prior" localSheetId="15">#REF!</definedName>
    <definedName name="Aero_Prior">#REF!</definedName>
    <definedName name="AERO1" localSheetId="4">'[2]3a3_Aero'!$A$9:$AC$55</definedName>
    <definedName name="AERO1" localSheetId="5">'[2]3a3_Aero'!$A$9:$AC$55</definedName>
    <definedName name="AERO1" localSheetId="0">'[2]3a3_Aero'!$A$9:$AC$55</definedName>
    <definedName name="AERO1" localSheetId="7">'[2]3a3_Aero'!$A$9:$AC$55</definedName>
    <definedName name="AERO1" localSheetId="1">'[2]3a3_Aero'!$A$9:$AC$55</definedName>
    <definedName name="AERO1">'[1]3a3_Aero'!$A$9:$AC$55</definedName>
    <definedName name="AEROWP" localSheetId="4">'[2]#REF'!$C$7:$L$60</definedName>
    <definedName name="AEROWP" localSheetId="5">'[2]#REF'!$C$7:$L$60</definedName>
    <definedName name="AEROWP" localSheetId="0">'[2]#REF'!$C$7:$L$60</definedName>
    <definedName name="AEROWP" localSheetId="1">'[2]#REF'!$C$7:$L$60</definedName>
    <definedName name="AEROWP">'[2]#REF'!$C$7:$L$60</definedName>
    <definedName name="B_SHEET" localSheetId="4">'[2]#REF'!$B$1:$AE$64</definedName>
    <definedName name="B_SHEET" localSheetId="5">#REF!</definedName>
    <definedName name="B_SHEET" localSheetId="0">'[2]#REF'!$B$1:$AE$64</definedName>
    <definedName name="B_SHEET" localSheetId="1">'[2]#REF'!$B$1:$AE$64</definedName>
    <definedName name="B_SHEET">'[2]#REF'!$B$1:$AE$64</definedName>
    <definedName name="BACKLOG" localSheetId="4">[2]A!#REF!</definedName>
    <definedName name="BACKLOG" localSheetId="5">[2]A!#REF!</definedName>
    <definedName name="BACKLOG" localSheetId="0">[2]A!#REF!</definedName>
    <definedName name="BACKLOG" localSheetId="14">[2]A!#REF!</definedName>
    <definedName name="BACKLOG" localSheetId="13">[2]A!#REF!</definedName>
    <definedName name="BACKLOG" localSheetId="16">[2]A!#REF!</definedName>
    <definedName name="BACKLOG" localSheetId="15">[2]A!#REF!</definedName>
    <definedName name="BACKLOG" localSheetId="1">[2]A!#REF!</definedName>
    <definedName name="BACKLOG">[2]A!#REF!</definedName>
    <definedName name="BACKLOG_ROLL" localSheetId="4">[2]A!#REF!</definedName>
    <definedName name="BACKLOG_ROLL" localSheetId="5">[2]A!#REF!</definedName>
    <definedName name="BACKLOG_ROLL" localSheetId="0">[2]A!#REF!</definedName>
    <definedName name="BACKLOG_ROLL" localSheetId="14">[2]A!#REF!</definedName>
    <definedName name="BACKLOG_ROLL" localSheetId="13">[2]A!#REF!</definedName>
    <definedName name="BACKLOG_ROLL" localSheetId="16">[2]A!#REF!</definedName>
    <definedName name="BACKLOG_ROLL" localSheetId="15">[2]A!#REF!</definedName>
    <definedName name="BACKLOG_ROLL" localSheetId="1">[2]A!#REF!</definedName>
    <definedName name="BACKLOG_ROLL">[2]A!#REF!</definedName>
    <definedName name="By_Seg" localSheetId="5">#REF!</definedName>
    <definedName name="By_Seg" localSheetId="7">#REF!</definedName>
    <definedName name="By_Seg" localSheetId="14">#REF!</definedName>
    <definedName name="By_Seg" localSheetId="13">#REF!</definedName>
    <definedName name="By_Seg" localSheetId="16">#REF!</definedName>
    <definedName name="By_Seg" localSheetId="15">#REF!</definedName>
    <definedName name="By_Seg">#REF!</definedName>
    <definedName name="By_Seg_Perf" localSheetId="5">#REF!</definedName>
    <definedName name="By_Seg_Perf" localSheetId="7">#REF!</definedName>
    <definedName name="By_Seg_Perf" localSheetId="14">#REF!</definedName>
    <definedName name="By_Seg_Perf" localSheetId="13">#REF!</definedName>
    <definedName name="By_Seg_Perf" localSheetId="16">#REF!</definedName>
    <definedName name="By_Seg_Perf" localSheetId="15">#REF!</definedName>
    <definedName name="By_Seg_Perf">#REF!</definedName>
    <definedName name="By_Seg_Perf_Prior" localSheetId="5">#REF!</definedName>
    <definedName name="By_Seg_Perf_Prior" localSheetId="7">#REF!</definedName>
    <definedName name="By_Seg_Perf_Prior" localSheetId="14">#REF!</definedName>
    <definedName name="By_Seg_Perf_Prior" localSheetId="13">#REF!</definedName>
    <definedName name="By_Seg_Perf_Prior" localSheetId="16">#REF!</definedName>
    <definedName name="By_Seg_Perf_Prior" localSheetId="15">#REF!</definedName>
    <definedName name="By_Seg_Perf_Prior">#REF!</definedName>
    <definedName name="By_Seg_Prior" localSheetId="5">#REF!</definedName>
    <definedName name="By_Seg_Prior" localSheetId="7">#REF!</definedName>
    <definedName name="By_Seg_Prior">#REF!</definedName>
    <definedName name="By_Seg_Round" localSheetId="5">#REF!</definedName>
    <definedName name="By_Seg_Round" localSheetId="7">#REF!</definedName>
    <definedName name="By_Seg_Round" localSheetId="14">#REF!</definedName>
    <definedName name="By_Seg_Round" localSheetId="13">#REF!</definedName>
    <definedName name="By_Seg_Round" localSheetId="16">#REF!</definedName>
    <definedName name="By_Seg_Round" localSheetId="15">#REF!</definedName>
    <definedName name="By_Seg_Round" localSheetId="1">'Segment Results '!$A$1:$A$44</definedName>
    <definedName name="By_Seg_Round">#REF!</definedName>
    <definedName name="By_Seg_Round_Prior" localSheetId="5">#REF!</definedName>
    <definedName name="By_Seg_Round_Prior" localSheetId="7">#REF!</definedName>
    <definedName name="By_Seg_Round_Prior" localSheetId="14">#REF!</definedName>
    <definedName name="By_Seg_Round_Prior" localSheetId="13">#REF!</definedName>
    <definedName name="By_Seg_Round_Prior" localSheetId="16">#REF!</definedName>
    <definedName name="By_Seg_Round_Prior" localSheetId="15">#REF!</definedName>
    <definedName name="By_Seg_Round_Prior" localSheetId="1">'Segment Results '!$A$6:$A$44</definedName>
    <definedName name="By_Seg_Round_Prior">#REF!</definedName>
    <definedName name="By_Seg_Round_PY">#REF!</definedName>
    <definedName name="Check_Total_ASSET" localSheetId="4">'[2]#REF'!$A$13:$Q$69</definedName>
    <definedName name="Check_Total_ASSET" localSheetId="5">#REF!</definedName>
    <definedName name="Check_Total_ASSET" localSheetId="0">'[2]#REF'!$A$13:$Q$69</definedName>
    <definedName name="Check_Total_ASSET" localSheetId="1">'[2]#REF'!$A$13:$Q$69</definedName>
    <definedName name="Check_Total_ASSET">'[2]#REF'!$A$13:$Q$69</definedName>
    <definedName name="Check_Total_LIAB" localSheetId="4">'[2]#REF'!$A$72:$Q$142</definedName>
    <definedName name="Check_Total_LIAB" localSheetId="5">#REF!</definedName>
    <definedName name="Check_Total_LIAB" localSheetId="0">'[2]#REF'!$A$72:$Q$142</definedName>
    <definedName name="Check_Total_LIAB" localSheetId="1">'[2]#REF'!$A$72:$Q$142</definedName>
    <definedName name="Check_Total_LIAB">'[2]#REF'!$A$72:$Q$142</definedName>
    <definedName name="Check_Total1" localSheetId="5">#REF!</definedName>
    <definedName name="Check_Total1" localSheetId="7">'[2]Check Total 1'!$B$1:$U$134</definedName>
    <definedName name="Check_Total1" localSheetId="14">#REF!</definedName>
    <definedName name="Check_Total1" localSheetId="13">#REF!</definedName>
    <definedName name="Check_Total1" localSheetId="16">#REF!</definedName>
    <definedName name="Check_Total1" localSheetId="15">#REF!</definedName>
    <definedName name="Check_Total1">#REF!</definedName>
    <definedName name="Check_Total2" localSheetId="5">#REF!</definedName>
    <definedName name="Check_Total2" localSheetId="7">'[2]Check Total 2'!$C$1:$U$88</definedName>
    <definedName name="Check_Total2" localSheetId="14">#REF!</definedName>
    <definedName name="Check_Total2" localSheetId="13">#REF!</definedName>
    <definedName name="Check_Total2" localSheetId="16">#REF!</definedName>
    <definedName name="Check_Total2" localSheetId="15">#REF!</definedName>
    <definedName name="Check_Total2">#REF!</definedName>
    <definedName name="Check_Total3" localSheetId="4">'[2]#REF'!$A$1:$V$73</definedName>
    <definedName name="Check_Total3" localSheetId="5">'[2]#REF'!$A$1:$V$73</definedName>
    <definedName name="Check_Total3" localSheetId="0">'[2]#REF'!$A$1:$V$73</definedName>
    <definedName name="Check_Total3" localSheetId="1">'[2]#REF'!$A$1:$V$73</definedName>
    <definedName name="Check_Total3">'[2]#REF'!$A$1:$V$73</definedName>
    <definedName name="CONSOL" localSheetId="4">'[2]#REF'!$F$8:$S$73</definedName>
    <definedName name="CONSOL" localSheetId="5">'[2]#REF'!$F$8:$S$73</definedName>
    <definedName name="CONSOL" localSheetId="0">'[2]#REF'!$F$8:$S$73</definedName>
    <definedName name="CONSOL" localSheetId="7">'[2]#REF'!$F$8:$S$73</definedName>
    <definedName name="CONSOL" localSheetId="1">'[2]#REF'!$F$8:$S$73</definedName>
    <definedName name="CONSOL">'[1]#REF'!$F$8:$S$73</definedName>
    <definedName name="CONSOL_ASSET" localSheetId="4">'[2]#REF'!$G$6:$R$59</definedName>
    <definedName name="CONSOL_ASSET" localSheetId="5">#REF!</definedName>
    <definedName name="CONSOL_ASSET" localSheetId="0">'[2]#REF'!$G$6:$R$59</definedName>
    <definedName name="CONSOL_ASSET" localSheetId="1">'[2]#REF'!$G$6:$R$59</definedName>
    <definedName name="CONSOL_ASSET">'[2]#REF'!$G$6:$R$59</definedName>
    <definedName name="CONSOL_LIAB" localSheetId="4">'[2]#REF'!$G$63:$R$137</definedName>
    <definedName name="CONSOL_LIAB" localSheetId="5">#REF!</definedName>
    <definedName name="CONSOL_LIAB" localSheetId="0">'[2]#REF'!$G$63:$R$137</definedName>
    <definedName name="CONSOL_LIAB" localSheetId="1">'[2]#REF'!$G$63:$R$137</definedName>
    <definedName name="CONSOL_LIAB">'[2]#REF'!$G$63:$R$137</definedName>
    <definedName name="corp_assets" localSheetId="4">'[2]#REF'!$D$9:$BD$62</definedName>
    <definedName name="corp_assets" localSheetId="5">'[2]#REF'!$D$9:$BD$62</definedName>
    <definedName name="corp_assets" localSheetId="0">'[2]#REF'!$D$9:$BD$62</definedName>
    <definedName name="corp_assets" localSheetId="1">'[2]#REF'!$D$9:$BD$62</definedName>
    <definedName name="corp_assets">'[2]#REF'!$D$9:$BD$62</definedName>
    <definedName name="Corp_ex_round" localSheetId="4">'[2]3Corp_ex_Round'!$A$5:$T$50</definedName>
    <definedName name="Corp_ex_round" localSheetId="5">'[2]3Corp_ex_Round'!$A$5:$T$50</definedName>
    <definedName name="Corp_ex_round" localSheetId="0">'[2]3Corp_ex_Round'!$A$5:$T$50</definedName>
    <definedName name="Corp_ex_round" localSheetId="7">'[2]3Corp_ex_Round'!$A$5:$T$50</definedName>
    <definedName name="Corp_ex_round" localSheetId="1">'[2]3Corp_ex_Round'!$A$5:$T$50</definedName>
    <definedName name="Corp_ex_round">'[1]3Corp_ex_Round'!$A$5:$T$50</definedName>
    <definedName name="corp_liab" localSheetId="4">'[2]#REF'!$D$65:$BD$125</definedName>
    <definedName name="corp_liab" localSheetId="5">'[2]#REF'!$D$65:$BD$125</definedName>
    <definedName name="corp_liab" localSheetId="0">'[2]#REF'!$D$65:$BD$125</definedName>
    <definedName name="corp_liab" localSheetId="1">'[2]#REF'!$D$65:$BD$125</definedName>
    <definedName name="corp_liab">'[2]#REF'!$D$65:$BD$125</definedName>
    <definedName name="COVER" localSheetId="14">#REF!</definedName>
    <definedName name="COVER" localSheetId="13">#REF!</definedName>
    <definedName name="COVER" localSheetId="16">#REF!</definedName>
    <definedName name="COVER" localSheetId="15">#REF!</definedName>
    <definedName name="COVER">#REF!</definedName>
    <definedName name="Elec_System" localSheetId="14">#REF!</definedName>
    <definedName name="Elec_System" localSheetId="13">#REF!</definedName>
    <definedName name="Elec_System" localSheetId="16">#REF!</definedName>
    <definedName name="Elec_System" localSheetId="15">#REF!</definedName>
    <definedName name="Elec_System">#REF!</definedName>
    <definedName name="Elec_System_Prior" localSheetId="14">#REF!</definedName>
    <definedName name="Elec_System_Prior" localSheetId="13">#REF!</definedName>
    <definedName name="Elec_System_Prior" localSheetId="16">#REF!</definedName>
    <definedName name="Elec_System_Prior" localSheetId="15">#REF!</definedName>
    <definedName name="Elec_System_Prior">#REF!</definedName>
    <definedName name="ELECT_ASSET" localSheetId="4">'[2]#REF'!$E$6:$AP$53</definedName>
    <definedName name="ELECT_ASSET" localSheetId="5">#REF!</definedName>
    <definedName name="ELECT_ASSET" localSheetId="0">'[2]#REF'!$E$6:$AP$53</definedName>
    <definedName name="ELECT_ASSET" localSheetId="1">'[2]#REF'!$E$6:$AP$53</definedName>
    <definedName name="ELECT_ASSET">'[2]#REF'!$E$6:$AP$53</definedName>
    <definedName name="ELECT_LIAB" localSheetId="4">'[2]#REF'!$E$56:$AP$123</definedName>
    <definedName name="ELECT_LIAB" localSheetId="5">#REF!</definedName>
    <definedName name="ELECT_LIAB" localSheetId="0">'[2]#REF'!$E$56:$AP$123</definedName>
    <definedName name="ELECT_LIAB" localSheetId="1">'[2]#REF'!$E$56:$AP$123</definedName>
    <definedName name="ELECT_LIAB">'[2]#REF'!$E$56:$AP$123</definedName>
    <definedName name="ELECTWP" localSheetId="4">'[2]#REF'!$E$9:$AL$67</definedName>
    <definedName name="ELECTWP" localSheetId="5">'[2]#REF'!$E$9:$AL$67</definedName>
    <definedName name="ELECTWP" localSheetId="0">'[2]#REF'!$E$9:$AL$67</definedName>
    <definedName name="ELECTWP" localSheetId="1">'[2]#REF'!$E$9:$AL$67</definedName>
    <definedName name="ELECTWP">'[2]#REF'!$E$9:$AL$67</definedName>
    <definedName name="ENERGWP" localSheetId="4">'[2]#REF'!$E$9:$W$67</definedName>
    <definedName name="ENERGWP" localSheetId="5">'[2]#REF'!$E$9:$W$67</definedName>
    <definedName name="ENERGWP" localSheetId="0">'[2]#REF'!$E$9:$W$67</definedName>
    <definedName name="ENERGWP" localSheetId="1">'[2]#REF'!$E$9:$W$67</definedName>
    <definedName name="ENERGWP">'[2]#REF'!$E$9:$W$67</definedName>
    <definedName name="ENERGY_ASSET" localSheetId="4">'[2]#REF'!$E$6:$W$52</definedName>
    <definedName name="ENERGY_ASSET" localSheetId="5">#REF!</definedName>
    <definedName name="ENERGY_ASSET" localSheetId="0">'[2]#REF'!$E$6:$W$52</definedName>
    <definedName name="ENERGY_ASSET" localSheetId="1">'[2]#REF'!$E$6:$W$52</definedName>
    <definedName name="ENERGY_ASSET">'[2]#REF'!$E$6:$W$52</definedName>
    <definedName name="ENERGY_LIAB" localSheetId="4">'[2]#REF'!$E$55:$W$125</definedName>
    <definedName name="ENERGY_LIAB" localSheetId="5">#REF!</definedName>
    <definedName name="ENERGY_LIAB" localSheetId="0">'[2]#REF'!$E$55:$W$125</definedName>
    <definedName name="ENERGY_LIAB" localSheetId="1">'[2]#REF'!$E$55:$W$125</definedName>
    <definedName name="ENERGY_LIAB">'[2]#REF'!$E$55:$W$125</definedName>
    <definedName name="EQUITY" localSheetId="4">[2]A!#REF!</definedName>
    <definedName name="EQUITY" localSheetId="5">[2]A!#REF!</definedName>
    <definedName name="EQUITY" localSheetId="0">[2]A!#REF!</definedName>
    <definedName name="EQUITY" localSheetId="14">[2]A!#REF!</definedName>
    <definedName name="EQUITY" localSheetId="13">[2]A!#REF!</definedName>
    <definedName name="EQUITY" localSheetId="16">[2]A!#REF!</definedName>
    <definedName name="EQUITY" localSheetId="15">[2]A!#REF!</definedName>
    <definedName name="EQUITY" localSheetId="1">[2]A!#REF!</definedName>
    <definedName name="EQUITY">[2]A!#REF!</definedName>
    <definedName name="EQUITY_ROLL" localSheetId="4">'[2]2000'!#REF!</definedName>
    <definedName name="EQUITY_ROLL" localSheetId="5">'[2]2000'!#REF!</definedName>
    <definedName name="EQUITY_ROLL" localSheetId="0">'[2]2000'!#REF!</definedName>
    <definedName name="EQUITY_ROLL" localSheetId="14">'[2]2000'!#REF!</definedName>
    <definedName name="EQUITY_ROLL" localSheetId="13">'[2]2000'!#REF!</definedName>
    <definedName name="EQUITY_ROLL" localSheetId="16">'[2]2000'!#REF!</definedName>
    <definedName name="EQUITY_ROLL" localSheetId="15">'[2]2000'!#REF!</definedName>
    <definedName name="EQUITY_ROLL" localSheetId="1">'[2]2000'!#REF!</definedName>
    <definedName name="EQUITY_ROLL">'[2]2000'!#REF!</definedName>
    <definedName name="GLOBAL" localSheetId="7">'[2]3a6_Global'!$A$8:$V$51</definedName>
    <definedName name="Global" localSheetId="14">#REF!</definedName>
    <definedName name="Global" localSheetId="13">#REF!</definedName>
    <definedName name="Global" localSheetId="16">#REF!</definedName>
    <definedName name="Global" localSheetId="15">#REF!</definedName>
    <definedName name="Global">#REF!</definedName>
    <definedName name="GLOBAL_ASSET" localSheetId="4">'[2]#REF'!$E$6:$I$61</definedName>
    <definedName name="GLOBAL_ASSET" localSheetId="5">#REF!</definedName>
    <definedName name="GLOBAL_ASSET" localSheetId="0">'[2]#REF'!$E$6:$I$61</definedName>
    <definedName name="GLOBAL_ASSET" localSheetId="1">'[2]#REF'!$E$6:$I$61</definedName>
    <definedName name="GLOBAL_ASSET">'[2]#REF'!$E$6:$I$61</definedName>
    <definedName name="GLOBAL_LIAB" localSheetId="4">'[2]#REF'!$E$76:$I$136</definedName>
    <definedName name="GLOBAL_LIAB" localSheetId="5">#REF!</definedName>
    <definedName name="GLOBAL_LIAB" localSheetId="0">'[2]#REF'!$E$76:$I$136</definedName>
    <definedName name="GLOBAL_LIAB" localSheetId="1">'[2]#REF'!$E$76:$I$136</definedName>
    <definedName name="GLOBAL_LIAB">'[2]#REF'!$E$76:$I$136</definedName>
    <definedName name="Global_Prior" localSheetId="14">#REF!</definedName>
    <definedName name="Global_Prior" localSheetId="13">#REF!</definedName>
    <definedName name="Global_Prior" localSheetId="16">#REF!</definedName>
    <definedName name="Global_Prior" localSheetId="15">#REF!</definedName>
    <definedName name="Global_Prior">#REF!</definedName>
    <definedName name="GLOBAL1" localSheetId="4">'[2]3a6_Global'!$A$8:$AC$45</definedName>
    <definedName name="GLOBAL1" localSheetId="5">'[2]3a6_Global'!$A$8:$AC$45</definedName>
    <definedName name="GLOBAL1" localSheetId="0">'[2]3a6_Global'!$A$8:$AC$45</definedName>
    <definedName name="GLOBAL1" localSheetId="7">'[2]3a6_Global'!$A$8:$AC$45</definedName>
    <definedName name="GLOBAL1" localSheetId="1">'[2]3a6_Global'!$A$8:$AC$45</definedName>
    <definedName name="GLOBAL1">'[1]3a6_Global'!$A$8:$AC$45</definedName>
    <definedName name="GLOBALWP" localSheetId="4">'[2]#REF'!$C$7:$F$58</definedName>
    <definedName name="GLOBALWP" localSheetId="5">'[2]#REF'!$C$7:$F$58</definedName>
    <definedName name="GLOBALWP" localSheetId="0">'[2]#REF'!$C$7:$F$58</definedName>
    <definedName name="GLOBALWP" localSheetId="1">'[2]#REF'!$C$7:$F$58</definedName>
    <definedName name="GLOBALWP">'[2]#REF'!$C$7:$F$58</definedName>
    <definedName name="INCOME" localSheetId="4">'[2]2000'!#REF!</definedName>
    <definedName name="INCOME" localSheetId="5">'[2]2000'!#REF!</definedName>
    <definedName name="INCOME" localSheetId="0">'[2]2000'!#REF!</definedName>
    <definedName name="INCOME" localSheetId="14">'[2]2000'!#REF!</definedName>
    <definedName name="INCOME" localSheetId="13">'[2]2000'!#REF!</definedName>
    <definedName name="INCOME" localSheetId="16">'[2]2000'!#REF!</definedName>
    <definedName name="INCOME" localSheetId="15">'[2]2000'!#REF!</definedName>
    <definedName name="INCOME" localSheetId="1">'[2]2000'!#REF!</definedName>
    <definedName name="INCOME">'[2]2000'!#REF!</definedName>
    <definedName name="INFO_ASSET" localSheetId="4">'[2]#REF'!$E$5:$AF$51</definedName>
    <definedName name="INFO_ASSET" localSheetId="5">#REF!</definedName>
    <definedName name="INFO_ASSET" localSheetId="0">'[2]#REF'!$E$5:$AF$51</definedName>
    <definedName name="INFO_ASSET" localSheetId="1">'[2]#REF'!$E$5:$AF$51</definedName>
    <definedName name="INFO_ASSET">'[2]#REF'!$E$5:$AF$51</definedName>
    <definedName name="INFO_LIAB" localSheetId="4">'[2]#REF'!$E$54:$AF$121</definedName>
    <definedName name="INFO_LIAB" localSheetId="5">#REF!</definedName>
    <definedName name="INFO_LIAB" localSheetId="0">'[2]#REF'!$E$54:$AF$121</definedName>
    <definedName name="INFO_LIAB" localSheetId="1">'[2]#REF'!$E$54:$AF$121</definedName>
    <definedName name="INFO_LIAB">'[2]#REF'!$E$54:$AF$121</definedName>
    <definedName name="INFOWP" localSheetId="4">'[2]#REF'!$E$8:$AF$69</definedName>
    <definedName name="INFOWP" localSheetId="5">'[2]#REF'!$E$8:$AF$69</definedName>
    <definedName name="INFOWP" localSheetId="0">'[2]#REF'!$E$8:$AF$69</definedName>
    <definedName name="INFOWP" localSheetId="1">'[2]#REF'!$E$8:$AF$69</definedName>
    <definedName name="INFOWP">'[2]#REF'!$E$8:$AF$69</definedName>
    <definedName name="Int_Sys_Sol" localSheetId="14">#REF!</definedName>
    <definedName name="Int_Sys_Sol" localSheetId="13">#REF!</definedName>
    <definedName name="Int_Sys_Sol" localSheetId="16">#REF!</definedName>
    <definedName name="Int_Sys_Sol" localSheetId="15">#REF!</definedName>
    <definedName name="Int_Sys_Sol">#REF!</definedName>
    <definedName name="Int_Sys_Sol_Prior" localSheetId="14">#REF!</definedName>
    <definedName name="Int_Sys_Sol_Prior" localSheetId="13">#REF!</definedName>
    <definedName name="Int_Sys_Sol_Prior" localSheetId="16">#REF!</definedName>
    <definedName name="Int_Sys_Sol_Prior" localSheetId="15">#REF!</definedName>
    <definedName name="Int_Sys_Sol_Prior">#REF!</definedName>
    <definedName name="INTERCO" localSheetId="4">[2]A!#REF!</definedName>
    <definedName name="INTERCO" localSheetId="5">[2]A!#REF!</definedName>
    <definedName name="INTERCO" localSheetId="0">[2]A!#REF!</definedName>
    <definedName name="INTERCO" localSheetId="14">[2]A!#REF!</definedName>
    <definedName name="INTERCO" localSheetId="13">[2]A!#REF!</definedName>
    <definedName name="INTERCO" localSheetId="16">[2]A!#REF!</definedName>
    <definedName name="INTERCO" localSheetId="15">[2]A!#REF!</definedName>
    <definedName name="INTERCO" localSheetId="1">[2]A!#REF!</definedName>
    <definedName name="INTERCO">[2]A!#REF!</definedName>
    <definedName name="L" localSheetId="14">#REF!</definedName>
    <definedName name="L" localSheetId="13">#REF!</definedName>
    <definedName name="L" localSheetId="16">#REF!</definedName>
    <definedName name="L" localSheetId="15">#REF!</definedName>
    <definedName name="L">#REF!</definedName>
    <definedName name="LOCKHEED_MARTIN_CORPORATION" localSheetId="4">'[2]#REF'!$A$49:$T$74</definedName>
    <definedName name="LOCKHEED_MARTIN_CORPORATION" localSheetId="5">'[2]#REF'!$A$49:$T$74</definedName>
    <definedName name="LOCKHEED_MARTIN_CORPORATION" localSheetId="0">'[2]#REF'!$A$49:$T$74</definedName>
    <definedName name="LOCKHEED_MARTIN_CORPORATION" localSheetId="7">'[2]#REF'!$A$49:$T$74</definedName>
    <definedName name="LOCKHEED_MARTIN_CORPORATION" localSheetId="1">'[2]#REF'!$A$49:$T$74</definedName>
    <definedName name="LOCKHEED_MARTIN_CORPORATION">'[1]#REF'!$A$49:$T$74</definedName>
    <definedName name="MARG_EX_GOODWIL" localSheetId="7">'[2]3_Cons_ex'!$A$53:$X$114</definedName>
    <definedName name="MARG_EX_GOODWIL" localSheetId="14">#REF!</definedName>
    <definedName name="MARG_EX_GOODWIL" localSheetId="13">#REF!</definedName>
    <definedName name="MARG_EX_GOODWIL" localSheetId="16">#REF!</definedName>
    <definedName name="MARG_EX_GOODWIL" localSheetId="15">#REF!</definedName>
    <definedName name="MARG_EX_GOODWIL">#REF!</definedName>
    <definedName name="METRIC_DATA" localSheetId="4">'[2]2000'!#REF!</definedName>
    <definedName name="METRIC_DATA" localSheetId="5">'[2]2000'!#REF!</definedName>
    <definedName name="METRIC_DATA" localSheetId="0">'[2]2000'!#REF!</definedName>
    <definedName name="METRIC_DATA" localSheetId="14">'[2]2000'!#REF!</definedName>
    <definedName name="METRIC_DATA" localSheetId="13">'[2]2000'!#REF!</definedName>
    <definedName name="METRIC_DATA" localSheetId="16">'[2]2000'!#REF!</definedName>
    <definedName name="METRIC_DATA" localSheetId="15">'[2]2000'!#REF!</definedName>
    <definedName name="METRIC_DATA" localSheetId="1">'[2]2000'!#REF!</definedName>
    <definedName name="METRIC_DATA">'[2]2000'!#REF!</definedName>
    <definedName name="METRICS" localSheetId="4">'[2]#REF'!$A$7:$F$146</definedName>
    <definedName name="METRICS" localSheetId="5">'[2]#REF'!$A$7:$F$146</definedName>
    <definedName name="METRICS" localSheetId="0">'[2]#REF'!$A$7:$F$146</definedName>
    <definedName name="METRICS" localSheetId="1">'[2]#REF'!$A$7:$F$146</definedName>
    <definedName name="METRICS">'[2]#REF'!$A$7:$F$146</definedName>
    <definedName name="NORMAL_SUMMARY" localSheetId="4">'[2]#REF'!$A$8:$W$59</definedName>
    <definedName name="NORMAL_SUMMARY" localSheetId="5">'[2]#REF'!$A$8:$W$59</definedName>
    <definedName name="NORMAL_SUMMARY" localSheetId="0">'[2]#REF'!$A$8:$W$59</definedName>
    <definedName name="NORMAL_SUMMARY" localSheetId="7">'[2]#REF'!$A$8:$W$59</definedName>
    <definedName name="NORMAL_SUMMARY" localSheetId="1">'[2]#REF'!$A$8:$W$59</definedName>
    <definedName name="NORMAL_SUMMARY">'[1]#REF'!$A$8:$W$59</definedName>
    <definedName name="NORMALIZED" localSheetId="4">'[2]#REF'!$A$8:$W$85</definedName>
    <definedName name="NORMALIZED" localSheetId="5">'[2]#REF'!$A$8:$W$85</definedName>
    <definedName name="NORMALIZED" localSheetId="0">'[2]#REF'!$A$8:$W$85</definedName>
    <definedName name="NORMALIZED" localSheetId="7">'[2]#REF'!$A$8:$W$85</definedName>
    <definedName name="NORMALIZED" localSheetId="1">'[2]#REF'!$A$8:$W$85</definedName>
    <definedName name="NORMALIZED">'[1]#REF'!$A$8:$W$85</definedName>
    <definedName name="Other" localSheetId="5">#REF!</definedName>
    <definedName name="OTHER" localSheetId="7">'[2]3a7Other'!$A$9:$N$51</definedName>
    <definedName name="Other" localSheetId="14">#REF!</definedName>
    <definedName name="Other" localSheetId="13">#REF!</definedName>
    <definedName name="Other" localSheetId="16">#REF!</definedName>
    <definedName name="Other" localSheetId="15">#REF!</definedName>
    <definedName name="Other">#REF!</definedName>
    <definedName name="OTHER_ASSET" localSheetId="4">'[2]#REF'!$E$6:$AR$59</definedName>
    <definedName name="OTHER_ASSET" localSheetId="5">#REF!</definedName>
    <definedName name="OTHER_ASSET" localSheetId="0">'[2]#REF'!$E$6:$AR$59</definedName>
    <definedName name="OTHER_ASSET" localSheetId="1">'[2]#REF'!$E$6:$AR$59</definedName>
    <definedName name="OTHER_ASSET">'[2]#REF'!$E$6:$AR$59</definedName>
    <definedName name="OTHER_LIAB" localSheetId="4">'[2]#REF'!$E$74:$AR$131</definedName>
    <definedName name="OTHER_LIAB" localSheetId="5">#REF!</definedName>
    <definedName name="OTHER_LIAB" localSheetId="0">'[2]#REF'!$E$74:$AR$131</definedName>
    <definedName name="OTHER_LIAB" localSheetId="1">'[2]#REF'!$E$74:$AR$131</definedName>
    <definedName name="OTHER_LIAB">'[2]#REF'!$E$74:$AR$131</definedName>
    <definedName name="Other_Prior" localSheetId="5">#REF!</definedName>
    <definedName name="Other_Prior" localSheetId="7">#REF!</definedName>
    <definedName name="Other_Prior" localSheetId="14">#REF!</definedName>
    <definedName name="Other_Prior" localSheetId="13">#REF!</definedName>
    <definedName name="Other_Prior" localSheetId="16">#REF!</definedName>
    <definedName name="Other_Prior" localSheetId="15">#REF!</definedName>
    <definedName name="Other_Prior">#REF!</definedName>
    <definedName name="OTHER1" localSheetId="4">'[2]3a7Other'!$A$9:$S$42</definedName>
    <definedName name="OTHER1" localSheetId="5">'[2]3a7Other'!$A$9:$S$42</definedName>
    <definedName name="OTHER1" localSheetId="0">'[2]3a7Other'!$A$9:$S$42</definedName>
    <definedName name="OTHER1" localSheetId="7">'[2]3a7Other'!$A$9:$S$42</definedName>
    <definedName name="OTHER1" localSheetId="1">'[2]3a7Other'!$A$9:$S$42</definedName>
    <definedName name="OTHER1">'[1]3a7Other'!$A$9:$S$42</definedName>
    <definedName name="OTHERWP" localSheetId="4">'[2]#REF'!$D$5:$AB$97</definedName>
    <definedName name="OTHERWP" localSheetId="5">'[2]#REF'!$D$5:$AB$97</definedName>
    <definedName name="OTHERWP" localSheetId="0">'[2]#REF'!$D$5:$AB$97</definedName>
    <definedName name="OTHERWP" localSheetId="1">'[2]#REF'!$D$5:$AB$97</definedName>
    <definedName name="OTHERWP">'[2]#REF'!$D$5:$AB$97</definedName>
    <definedName name="PAGE4" localSheetId="4">'[2]#REF'!$A$1:$P$61</definedName>
    <definedName name="PAGE4" localSheetId="5">#REF!</definedName>
    <definedName name="PAGE4" localSheetId="0">'[2]#REF'!$A$1:$P$61</definedName>
    <definedName name="PAGE4" localSheetId="1">'[2]#REF'!$A$1:$P$61</definedName>
    <definedName name="PAGE4">'[2]#REF'!$A$1:$P$61</definedName>
    <definedName name="PR_ATTCH1" localSheetId="4">'[2]#REF'!$A$1:$T$47</definedName>
    <definedName name="PR_ATTCH1" localSheetId="5">'[2]#REF'!$A$1:$T$47</definedName>
    <definedName name="PR_ATTCH1" localSheetId="0">'[2]#REF'!$A$1:$T$47</definedName>
    <definedName name="PR_ATTCH1" localSheetId="7">'[2]#REF'!$A$1:$T$47</definedName>
    <definedName name="PR_ATTCH1" localSheetId="1">'[2]#REF'!$A$1:$T$47</definedName>
    <definedName name="PR_ATTCH1">'[1]#REF'!$A$1:$T$47</definedName>
    <definedName name="PR_ATTCH2" localSheetId="4">'[2]#REF'!$A$49:$T$96</definedName>
    <definedName name="PR_ATTCH2" localSheetId="5">'[2]#REF'!$A$49:$T$96</definedName>
    <definedName name="PR_ATTCH2" localSheetId="0">'[2]#REF'!$A$49:$T$96</definedName>
    <definedName name="PR_ATTCH2" localSheetId="7">'[2]#REF'!$A$49:$T$96</definedName>
    <definedName name="PR_ATTCH2" localSheetId="1">'[2]#REF'!$A$49:$T$96</definedName>
    <definedName name="PR_ATTCH2">'[1]#REF'!$A$49:$T$96</definedName>
    <definedName name="PR_ATTCH3" localSheetId="4">'[2]#REF'!$X$6:$AL$66</definedName>
    <definedName name="PR_ATTCH3" localSheetId="5">'[2]#REF'!$X$6:$AL$66</definedName>
    <definedName name="PR_ATTCH3" localSheetId="0">'[2]#REF'!$X$6:$AL$66</definedName>
    <definedName name="PR_ATTCH3" localSheetId="7">'[2]#REF'!$X$6:$AL$66</definedName>
    <definedName name="PR_ATTCH3" localSheetId="1">'[2]#REF'!$X$6:$AL$66</definedName>
    <definedName name="PR_ATTCH3">'[1]#REF'!$X$6:$AL$66</definedName>
    <definedName name="PR_RESTATED" localSheetId="4">'[2]#REF'!$A$1:$W$62</definedName>
    <definedName name="PR_RESTATED" localSheetId="5">'[2]#REF'!$A$1:$W$62</definedName>
    <definedName name="PR_RESTATED" localSheetId="0">'[2]#REF'!$A$1:$W$62</definedName>
    <definedName name="PR_RESTATED" localSheetId="7">'[2]#REF'!$A$1:$W$62</definedName>
    <definedName name="PR_RESTATED" localSheetId="1">'[2]#REF'!$A$1:$W$62</definedName>
    <definedName name="PR_RESTATED">'[1]#REF'!$A$1:$W$62</definedName>
    <definedName name="Press_Release_12" localSheetId="4">'[2]Formal_Press_Rel(NonGAAP)'!$A$49:$W$95</definedName>
    <definedName name="Press_Release_12" localSheetId="5">'[2]Formal_Press_Rel(NonGAAP)'!$A$49:$W$95</definedName>
    <definedName name="Press_Release_12" localSheetId="0">'[2]Formal_Press_Rel(NonGAAP)'!$A$49:$W$95</definedName>
    <definedName name="Press_Release_12" localSheetId="1">'[2]Formal_Press_Rel(NonGAAP)'!$A$49:$W$95</definedName>
    <definedName name="Press_Release_12">'[2]Formal_Press_Rel(NonGAAP)'!$A$49:$W$95</definedName>
    <definedName name="Press_Release_13" localSheetId="4">'[2]Formal_Press_Rel(NonGAAP)'!$X$6:$AJ$27</definedName>
    <definedName name="Press_Release_13" localSheetId="5">'[2]Formal_Press_Rel(NonGAAP)'!$X$6:$AJ$27</definedName>
    <definedName name="Press_Release_13" localSheetId="0">'[2]Formal_Press_Rel(NonGAAP)'!$X$6:$AJ$27</definedName>
    <definedName name="Press_Release_13" localSheetId="1">'[2]Formal_Press_Rel(NonGAAP)'!$X$6:$AJ$27</definedName>
    <definedName name="Press_Release_13">'[2]Formal_Press_Rel(NonGAAP)'!$X$6:$AJ$27</definedName>
    <definedName name="Press_Release_14" localSheetId="4">'[2]Formal_Press_Rel(NonGAAP)'!$X$31:$AJ$68</definedName>
    <definedName name="Press_Release_14" localSheetId="5">'[2]Formal_Press_Rel(NonGAAP)'!$X$31:$AJ$68</definedName>
    <definedName name="Press_Release_14" localSheetId="0">'[2]Formal_Press_Rel(NonGAAP)'!$X$31:$AJ$68</definedName>
    <definedName name="Press_Release_14" localSheetId="1">'[2]Formal_Press_Rel(NonGAAP)'!$X$31:$AJ$68</definedName>
    <definedName name="Press_Release_14">'[2]Formal_Press_Rel(NonGAAP)'!$X$31:$AJ$68</definedName>
    <definedName name="Press_Release1" localSheetId="5">#REF!</definedName>
    <definedName name="Press_Release1" localSheetId="7">'[2]Formal_Press_Rel(NonGAAP)'!$A$1:$T$47</definedName>
    <definedName name="Press_Release1" localSheetId="2">'Selected Financial I'!#REF!</definedName>
    <definedName name="Press_Release1" localSheetId="3">'Selected Financial II'!#REF!</definedName>
    <definedName name="Press_Release1">'[2]#REF'!$A$1:$T$33</definedName>
    <definedName name="Press_Release10" localSheetId="4">'[2]Formal_Press_Rel(NonGAAP)'!$A$1:$T$47</definedName>
    <definedName name="Press_Release10" localSheetId="5">'[2]Formal_Press_Rel(NonGAAP)'!$A$1:$T$47</definedName>
    <definedName name="Press_Release10" localSheetId="0">'[2]Formal_Press_Rel(NonGAAP)'!$A$1:$T$47</definedName>
    <definedName name="Press_Release10" localSheetId="1">'[2]Formal_Press_Rel(NonGAAP)'!$A$1:$T$47</definedName>
    <definedName name="Press_Release10">'[2]Formal_Press_Rel(NonGAAP)'!$A$1:$T$47</definedName>
    <definedName name="Press_Release2" localSheetId="5">#REF!</definedName>
    <definedName name="Press_Release2" localSheetId="7">'[2]Formal_Press_Rel(NonGAAP)'!$A$49:$T$95</definedName>
    <definedName name="Press_Release2" localSheetId="2">'Selected Financial I'!$A$1:$A$20</definedName>
    <definedName name="Press_Release2" localSheetId="3">'Selected Financial II'!$A$1:$A$35</definedName>
    <definedName name="Press_Release2">'[2]#REF'!$A$52:$W$98</definedName>
    <definedName name="Press_Release3" localSheetId="5">#REF!</definedName>
    <definedName name="Press_Release3" localSheetId="7">'[2]Formal_Press_Rel(NonGAAP)'!$X$6:$AJ$29</definedName>
    <definedName name="Press_Release3" localSheetId="2">'Selected Financial I'!#REF!</definedName>
    <definedName name="Press_Release3" localSheetId="3">'Selected Financial II'!#REF!</definedName>
    <definedName name="Press_Release3">'[2]#REF'!$X$7:$AJ$29</definedName>
    <definedName name="Press_Release4" localSheetId="5">#REF!</definedName>
    <definedName name="Press_Release4" localSheetId="7">'[2]Formal_Press_Rel(NonGAAP)'!$X$33:$AJ$70</definedName>
    <definedName name="Press_Release4" localSheetId="2">'Selected Financial I'!#REF!</definedName>
    <definedName name="Press_Release4" localSheetId="3">'Selected Financial II'!#REF!</definedName>
    <definedName name="Press_Release4">'[2]#REF'!$X$34:$AJ$74</definedName>
    <definedName name="PRESS_ROUNDED" localSheetId="4">'[2]#REF'!$A$8:$U$116</definedName>
    <definedName name="PRESS_ROUNDED" localSheetId="5">'[2]#REF'!$A$8:$U$116</definedName>
    <definedName name="PRESS_ROUNDED" localSheetId="0">'[2]#REF'!$A$8:$U$116</definedName>
    <definedName name="PRESS_ROUNDED" localSheetId="7">'[2]#REF'!$A$8:$U$116</definedName>
    <definedName name="PRESS_ROUNDED" localSheetId="1">'[2]#REF'!$A$8:$U$116</definedName>
    <definedName name="PRESS_ROUNDED">'[1]#REF'!$A$8:$U$116</definedName>
    <definedName name="PRESS_UNROUND" localSheetId="4">'[2]#REF'!$A$8:$W$114</definedName>
    <definedName name="PRESS_UNROUND" localSheetId="5">'[2]#REF'!$A$8:$W$114</definedName>
    <definedName name="PRESS_UNROUND" localSheetId="0">'[2]#REF'!$A$8:$W$114</definedName>
    <definedName name="PRESS_UNROUND" localSheetId="7">'[2]#REF'!$A$8:$W$114</definedName>
    <definedName name="PRESS_UNROUND" localSheetId="1">'[2]#REF'!$A$8:$W$114</definedName>
    <definedName name="PRESS_UNROUND">'[1]#REF'!$A$8:$W$114</definedName>
    <definedName name="PRESS_UNROUNDED" localSheetId="4">'[2]#REF'!$A$8:$U$116</definedName>
    <definedName name="PRESS_UNROUNDED" localSheetId="5">'[2]#REF'!$A$8:$U$116</definedName>
    <definedName name="PRESS_UNROUNDED" localSheetId="0">'[2]#REF'!$A$8:$U$116</definedName>
    <definedName name="PRESS_UNROUNDED" localSheetId="7">'[2]#REF'!$A$8:$U$116</definedName>
    <definedName name="PRESS_UNROUNDED" localSheetId="1">'[2]#REF'!$A$8:$U$116</definedName>
    <definedName name="PRESS_UNROUNDED">'[1]#REF'!$A$8:$U$116</definedName>
    <definedName name="_xlnm.Print_Area" localSheetId="4">'Balance Sheet'!$A$1:$E$52</definedName>
    <definedName name="_xlnm.Print_Area" localSheetId="5">'Cash Flow'!$A$1:$D$41</definedName>
    <definedName name="_xlnm.Print_Area" localSheetId="0">'Consolidated Results'!$A$1:$F$60</definedName>
    <definedName name="_xlnm.Print_Area" localSheetId="7">'Operating Data Update '!$A$1:$I$24</definedName>
    <definedName name="_xlnm.Print_Area" localSheetId="14">'Restated IS Qtrs'!$A$1:$Z$49</definedName>
    <definedName name="_xlnm.Print_Area" localSheetId="13">'Restated IS Years'!$A$1:$T$50</definedName>
    <definedName name="_xlnm.Print_Area" localSheetId="16">'Restated Sales &amp; EBIT Qtrs'!$A$1:$AA$44</definedName>
    <definedName name="_xlnm.Print_Area" localSheetId="15">'Restated Sales &amp; EBIT Years'!$A$1:$U$45</definedName>
    <definedName name="_xlnm.Print_Area" localSheetId="1">'Segment Results '!$A$1:$G$42</definedName>
    <definedName name="_xlnm.Print_Area" localSheetId="2">'Selected Financial I'!$A$1:$F$30</definedName>
    <definedName name="_xlnm.Print_Area" localSheetId="3">'Selected Financial II'!$A$1:$D$33</definedName>
    <definedName name="Pro_Stock" localSheetId="4">'[2]2000'!#REF!</definedName>
    <definedName name="Pro_Stock" localSheetId="5">'[2]2000'!#REF!</definedName>
    <definedName name="Pro_Stock" localSheetId="0">'[2]2000'!#REF!</definedName>
    <definedName name="Pro_Stock" localSheetId="14">'[2]2000'!#REF!</definedName>
    <definedName name="Pro_Stock" localSheetId="13">'[2]2000'!#REF!</definedName>
    <definedName name="Pro_Stock" localSheetId="16">'[2]2000'!#REF!</definedName>
    <definedName name="Pro_Stock" localSheetId="15">'[2]2000'!#REF!</definedName>
    <definedName name="Pro_Stock" localSheetId="1">'[2]2000'!#REF!</definedName>
    <definedName name="Pro_Stock">'[2]2000'!#REF!</definedName>
    <definedName name="PROFORMA" localSheetId="4">'[2]2000'!#REF!</definedName>
    <definedName name="PROFORMA" localSheetId="5">'[2]2000'!#REF!</definedName>
    <definedName name="PROFORMA" localSheetId="0">'[2]2000'!#REF!</definedName>
    <definedName name="PROFORMA" localSheetId="14">'[2]2000'!#REF!</definedName>
    <definedName name="PROFORMA" localSheetId="13">'[2]2000'!#REF!</definedName>
    <definedName name="PROFORMA" localSheetId="16">'[2]2000'!#REF!</definedName>
    <definedName name="PROFORMA" localSheetId="15">'[2]2000'!#REF!</definedName>
    <definedName name="PROFORMA" localSheetId="1">'[2]2000'!#REF!</definedName>
    <definedName name="PROFORMA">'[2]2000'!#REF!</definedName>
    <definedName name="SALES" localSheetId="7">'[2]3a_Cons_perf'!$B$12:$AC$63</definedName>
    <definedName name="SALES" localSheetId="14">#REF!</definedName>
    <definedName name="SALES" localSheetId="13">#REF!</definedName>
    <definedName name="SALES" localSheetId="16">#REF!</definedName>
    <definedName name="SALES" localSheetId="15">#REF!</definedName>
    <definedName name="SALES">#REF!</definedName>
    <definedName name="SCH_2Round" localSheetId="4">[2]SCH2_Round!$A$9:$Q$53</definedName>
    <definedName name="SCH_2Round" localSheetId="5">[2]SCH2_Round!$A$9:$Q$53</definedName>
    <definedName name="SCH_2Round" localSheetId="0">[2]SCH2_Round!$A$9:$Q$53</definedName>
    <definedName name="SCH_2Round" localSheetId="7">[2]SCH2_Round!$A$9:$Q$53</definedName>
    <definedName name="SCH_2Round" localSheetId="1">[2]SCH2_Round!$A$9:$Q$53</definedName>
    <definedName name="SCH_2Round">[1]SCH2_Round!$A$9:$Q$53</definedName>
    <definedName name="SCH2_1" localSheetId="4">[2]SCH2!$B$5:$W$51</definedName>
    <definedName name="SCH2_1" localSheetId="5">[2]SCH2!$B$5:$W$51</definedName>
    <definedName name="SCH2_1" localSheetId="0">[2]SCH2!$B$5:$W$51</definedName>
    <definedName name="SCH2_1" localSheetId="7">[2]SCH2!$B$5:$W$51</definedName>
    <definedName name="SCH2_1" localSheetId="1">[2]SCH2!$B$5:$W$51</definedName>
    <definedName name="SCH2_1">[1]SCH2!$B$5:$W$51</definedName>
    <definedName name="SCH2_1Round" localSheetId="4">[2]SCH2_Round!$A$9:$V$53</definedName>
    <definedName name="SCH2_1Round" localSheetId="5">[2]SCH2_Round!$A$9:$V$53</definedName>
    <definedName name="SCH2_1Round" localSheetId="0">[2]SCH2_Round!$A$9:$V$53</definedName>
    <definedName name="SCH2_1Round" localSheetId="7">[2]SCH2_Round!$A$9:$V$53</definedName>
    <definedName name="SCH2_1Round" localSheetId="1">[2]SCH2_Round!$A$9:$V$53</definedName>
    <definedName name="SCH2_1Round">[1]SCH2_Round!$A$9:$V$53</definedName>
    <definedName name="SCHEDULE_A">[3]Validations!$A$1:$K$55</definedName>
    <definedName name="SCHEDULE_AA">[3]Validations!$A$1:$E$49</definedName>
    <definedName name="SCHEDULE_AA1">[3]Validations!$A$1:$I$48</definedName>
    <definedName name="SCHEDULE_AB">[3]Validations!$A$1:$G$25</definedName>
    <definedName name="SCHEDULE_AC">[3]Validations!$A$1:$G$50</definedName>
    <definedName name="SCHEDULE_AC1">[3]Validations!$A$1:$I$49</definedName>
    <definedName name="SCHEDULE_AF">[3]Validations!$A$1:$E$66</definedName>
    <definedName name="SCHEDULE_B">[3]Validations!$A$1:$L$37</definedName>
    <definedName name="SCHEDULE_C1">[3]Validations!$A$1:$O$359</definedName>
    <definedName name="SCHEDULE_C2">[3]Validations!$A$1:$J$359</definedName>
    <definedName name="SCHEDULE_D">[3]Validations!$A$1:$N$43</definedName>
    <definedName name="SCHEDULE_E">[3]Validations!$A$1:$J$44</definedName>
    <definedName name="SCHEDULE_F">[3]Validations!$A$1:$K$99</definedName>
    <definedName name="SCHEDULE_G">[3]Validations!$A$1:$L$63</definedName>
    <definedName name="SCHEDULE_H">[3]Validations!$A$1:$M$62</definedName>
    <definedName name="SCHEDULE_I">[3]Validations!$A$1:$L$49</definedName>
    <definedName name="SCHEDULE_J">[3]Validations!$A$1:$R$78</definedName>
    <definedName name="SCHEDULE_K">[3]Validations!$A$1:$R$77</definedName>
    <definedName name="SCHEDULE_K1">[3]Validations!$A$1:$P$47</definedName>
    <definedName name="SCHEDULE_M" localSheetId="14">#REF!</definedName>
    <definedName name="SCHEDULE_M" localSheetId="13">#REF!</definedName>
    <definedName name="SCHEDULE_M" localSheetId="16">#REF!</definedName>
    <definedName name="SCHEDULE_M" localSheetId="15">#REF!</definedName>
    <definedName name="SCHEDULE_M">#REF!</definedName>
    <definedName name="SCHEDULE_N">[3]Validations!$A$3:$J$101</definedName>
    <definedName name="SCHEDULE_O">[3]Validations!$A$3:$H$4</definedName>
    <definedName name="SCHEDULE_U">[3]Validations!$A$1:$K$31</definedName>
    <definedName name="SCHEDULE_Y">[3]Validations!$A$1:$G$134</definedName>
    <definedName name="SCHEDULE_Z">[3]Validations!$A$1:$E$52</definedName>
    <definedName name="SCHEDULE_Z1">[3]Validations!$A$1:$O$50</definedName>
    <definedName name="Seg_Rnd_ProForm" localSheetId="4">'[2]#REF'!$A$1:$Z$49</definedName>
    <definedName name="Seg_Rnd_ProForm" localSheetId="5">'[2]#REF'!$A$1:$Z$49</definedName>
    <definedName name="Seg_Rnd_ProForm" localSheetId="0">'[2]#REF'!$A$1:$Z$49</definedName>
    <definedName name="Seg_Rnd_ProForm" localSheetId="1">'[2]#REF'!$A$1:$Z$49</definedName>
    <definedName name="Seg_Rnd_ProForm">'[2]#REF'!$A$1:$Z$49</definedName>
    <definedName name="Seg_Rnd_ProForm_Prior" localSheetId="4">'[2]#REF'!$A$1:$AG$49</definedName>
    <definedName name="Seg_Rnd_ProForm_Prior" localSheetId="5">'[2]#REF'!$A$1:$AG$49</definedName>
    <definedName name="Seg_Rnd_ProForm_Prior" localSheetId="0">'[2]#REF'!$A$1:$AG$49</definedName>
    <definedName name="Seg_Rnd_ProForm_Prior" localSheetId="1">'[2]#REF'!$A$1:$AG$49</definedName>
    <definedName name="Seg_Rnd_ProForm_Prior">'[2]#REF'!$A$1:$AG$49</definedName>
    <definedName name="Seg_Unrnd_ProForm" localSheetId="4">'[2]#REF'!$A$1:$Y$49</definedName>
    <definedName name="Seg_Unrnd_ProForm" localSheetId="5">'[2]#REF'!$A$1:$Y$49</definedName>
    <definedName name="Seg_Unrnd_ProForm" localSheetId="0">'[2]#REF'!$A$1:$Y$49</definedName>
    <definedName name="Seg_Unrnd_ProForm" localSheetId="1">'[2]#REF'!$A$1:$Y$49</definedName>
    <definedName name="Seg_Unrnd_ProForm">'[2]#REF'!$A$1:$Y$49</definedName>
    <definedName name="Seg_Unrnd_ProForm_Prior" localSheetId="4">'[2]#REF'!$A$1:$AE$49</definedName>
    <definedName name="Seg_Unrnd_ProForm_Prior" localSheetId="5">'[2]#REF'!$A$1:$AE$49</definedName>
    <definedName name="Seg_Unrnd_ProForm_Prior" localSheetId="0">'[2]#REF'!$A$1:$AE$49</definedName>
    <definedName name="Seg_Unrnd_ProForm_Prior" localSheetId="1">'[2]#REF'!$A$1:$AE$49</definedName>
    <definedName name="Seg_Unrnd_ProForm_Prior">'[2]#REF'!$A$1:$AE$49</definedName>
    <definedName name="SERV_ASSET" localSheetId="4">'[2]#REF'!$E$7:$Z$60</definedName>
    <definedName name="SERV_ASSET" localSheetId="5">#REF!</definedName>
    <definedName name="SERV_ASSET" localSheetId="0">'[2]#REF'!$E$7:$Z$60</definedName>
    <definedName name="SERV_ASSET" localSheetId="1">'[2]#REF'!$E$7:$Z$60</definedName>
    <definedName name="SERV_ASSET">'[2]#REF'!$E$7:$Z$60</definedName>
    <definedName name="SERV_LIAB" localSheetId="4">'[2]#REF'!$E$75:$Z$134</definedName>
    <definedName name="SERV_LIAB" localSheetId="5">#REF!</definedName>
    <definedName name="SERV_LIAB" localSheetId="0">'[2]#REF'!$E$75:$Z$134</definedName>
    <definedName name="SERV_LIAB" localSheetId="1">'[2]#REF'!$E$75:$Z$134</definedName>
    <definedName name="SERV_LIAB">'[2]#REF'!$E$75:$Z$134</definedName>
    <definedName name="Space" localSheetId="5">#REF!</definedName>
    <definedName name="SPACE" localSheetId="7">'[2]3a2_Space'!$A$9:$U$61</definedName>
    <definedName name="Space" localSheetId="14">#REF!</definedName>
    <definedName name="Space" localSheetId="13">#REF!</definedName>
    <definedName name="Space" localSheetId="16">#REF!</definedName>
    <definedName name="Space" localSheetId="15">#REF!</definedName>
    <definedName name="Space">#REF!</definedName>
    <definedName name="SPACE_1" localSheetId="4">'[2]3a2_Space'!$A$9:$AB$57</definedName>
    <definedName name="SPACE_1" localSheetId="5">'[2]3a2_Space'!$A$9:$AB$57</definedName>
    <definedName name="SPACE_1" localSheetId="0">'[2]3a2_Space'!$A$9:$AB$57</definedName>
    <definedName name="SPACE_1" localSheetId="7">'[2]3a2_Space'!$A$9:$AB$57</definedName>
    <definedName name="SPACE_1" localSheetId="1">'[2]3a2_Space'!$A$9:$AB$57</definedName>
    <definedName name="SPACE_1">'[1]3a2_Space'!$A$9:$AB$57</definedName>
    <definedName name="SPACE_ASSET" localSheetId="4">'[2]#REF'!$E$6:$S$60</definedName>
    <definedName name="SPACE_ASSET" localSheetId="5">#REF!</definedName>
    <definedName name="SPACE_ASSET" localSheetId="0">'[2]#REF'!$E$6:$S$60</definedName>
    <definedName name="SPACE_ASSET" localSheetId="1">'[2]#REF'!$E$6:$S$60</definedName>
    <definedName name="SPACE_ASSET">'[2]#REF'!$E$6:$S$60</definedName>
    <definedName name="SPACE_LIAB" localSheetId="4">'[2]#REF'!$E$62:$S$132</definedName>
    <definedName name="SPACE_LIAB" localSheetId="5">#REF!</definedName>
    <definedName name="SPACE_LIAB" localSheetId="0">'[2]#REF'!$E$62:$S$132</definedName>
    <definedName name="SPACE_LIAB" localSheetId="1">'[2]#REF'!$E$62:$S$132</definedName>
    <definedName name="SPACE_LIAB">'[2]#REF'!$E$62:$S$132</definedName>
    <definedName name="Space_Prior" localSheetId="5">#REF!</definedName>
    <definedName name="Space_Prior" localSheetId="7">#REF!</definedName>
    <definedName name="Space_Prior" localSheetId="14">#REF!</definedName>
    <definedName name="Space_Prior" localSheetId="13">#REF!</definedName>
    <definedName name="Space_Prior" localSheetId="16">#REF!</definedName>
    <definedName name="Space_Prior" localSheetId="15">#REF!</definedName>
    <definedName name="Space_Prior">#REF!</definedName>
    <definedName name="SPACEWP" localSheetId="4">'[2]#REF'!$C$6:$Q$59</definedName>
    <definedName name="SPACEWP" localSheetId="5">'[2]#REF'!$C$6:$Q$59</definedName>
    <definedName name="SPACEWP" localSheetId="0">'[2]#REF'!$C$6:$Q$59</definedName>
    <definedName name="SPACEWP" localSheetId="1">'[2]#REF'!$C$6:$Q$59</definedName>
    <definedName name="SPACEWP">'[2]#REF'!$C$6:$Q$59</definedName>
    <definedName name="Strat_Dev_Sum">[4]By_Company!A23:'[4]By_Company'!I31</definedName>
    <definedName name="STRATCO" localSheetId="7">'[2]3a5_Strategic'!$A$9:$U$64</definedName>
    <definedName name="STRATCO" localSheetId="14">#REF!</definedName>
    <definedName name="STRATCO" localSheetId="13">#REF!</definedName>
    <definedName name="STRATCO" localSheetId="16">#REF!</definedName>
    <definedName name="STRATCO" localSheetId="15">#REF!</definedName>
    <definedName name="STRATCO">#REF!</definedName>
    <definedName name="STRATCO_1" localSheetId="7">'[2]3a5_Strategic'!$A$9:$AB$64</definedName>
    <definedName name="STRATCO_1" localSheetId="14">#REF!</definedName>
    <definedName name="STRATCO_1" localSheetId="13">#REF!</definedName>
    <definedName name="STRATCO_1" localSheetId="16">#REF!</definedName>
    <definedName name="STRATCO_1" localSheetId="15">#REF!</definedName>
    <definedName name="STRATCO_1">#REF!</definedName>
    <definedName name="STRATDEV_ASSET" localSheetId="4">'[2]#REF'!$E$6:$M$61</definedName>
    <definedName name="STRATDEV_ASSET" localSheetId="5">#REF!</definedName>
    <definedName name="STRATDEV_ASSET" localSheetId="0">'[2]#REF'!$E$6:$M$61</definedName>
    <definedName name="STRATDEV_ASSET" localSheetId="1">'[2]#REF'!$E$6:$M$61</definedName>
    <definedName name="STRATDEV_ASSET">'[2]#REF'!$E$6:$M$61</definedName>
    <definedName name="STRATDEV_LIAB" localSheetId="4">'[2]#REF'!$E$76:$M$135</definedName>
    <definedName name="STRATDEV_LIAB" localSheetId="5">#REF!</definedName>
    <definedName name="STRATDEV_LIAB" localSheetId="0">'[2]#REF'!$E$76:$M$135</definedName>
    <definedName name="STRATDEV_LIAB" localSheetId="1">'[2]#REF'!$E$76:$M$135</definedName>
    <definedName name="STRATDEV_LIAB">'[2]#REF'!$E$76:$M$135</definedName>
    <definedName name="Strategic" localSheetId="14">#REF!</definedName>
    <definedName name="Strategic" localSheetId="13">#REF!</definedName>
    <definedName name="Strategic" localSheetId="16">#REF!</definedName>
    <definedName name="Strategic" localSheetId="15">#REF!</definedName>
    <definedName name="Strategic">#REF!</definedName>
    <definedName name="Strategic_Prior" localSheetId="14">#REF!</definedName>
    <definedName name="Strategic_Prior" localSheetId="13">#REF!</definedName>
    <definedName name="Strategic_Prior" localSheetId="16">#REF!</definedName>
    <definedName name="Strategic_Prior" localSheetId="15">#REF!</definedName>
    <definedName name="Strategic_Prior">#REF!</definedName>
    <definedName name="Summ_Rnd_ProForm" localSheetId="4">'[2]#REF'!$F$1:$M$61</definedName>
    <definedName name="Summ_Rnd_ProForm" localSheetId="5">'[2]#REF'!$F$1:$M$61</definedName>
    <definedName name="Summ_Rnd_ProForm" localSheetId="0">'[2]#REF'!$F$1:$M$61</definedName>
    <definedName name="Summ_Rnd_ProForm" localSheetId="1">'[2]#REF'!$F$1:$M$61</definedName>
    <definedName name="Summ_Rnd_ProForm">'[2]#REF'!$F$1:$M$61</definedName>
    <definedName name="Summ_Rnd_ProForm_Prior" localSheetId="4">'[2]#REF'!$A$25:$Q$61</definedName>
    <definedName name="Summ_Rnd_ProForm_Prior" localSheetId="5">'[2]#REF'!$A$25:$Q$61</definedName>
    <definedName name="Summ_Rnd_ProForm_Prior" localSheetId="0">'[2]#REF'!$A$25:$Q$61</definedName>
    <definedName name="Summ_Rnd_ProForm_Prior" localSheetId="1">'[2]#REF'!$A$25:$Q$61</definedName>
    <definedName name="Summ_Rnd_ProForm_Prior">'[2]#REF'!$A$25:$Q$61</definedName>
    <definedName name="Summ_Unrnd_ProForm" localSheetId="4">'[2]#REF'!$A$1:$N$61</definedName>
    <definedName name="Summ_Unrnd_ProForm" localSheetId="5">'[2]#REF'!$A$1:$N$61</definedName>
    <definedName name="Summ_Unrnd_ProForm" localSheetId="0">'[2]#REF'!$A$1:$N$61</definedName>
    <definedName name="Summ_Unrnd_ProForm" localSheetId="1">'[2]#REF'!$A$1:$N$61</definedName>
    <definedName name="Summ_Unrnd_ProForm">'[2]#REF'!$A$1:$N$61</definedName>
    <definedName name="Summ_Unrnd_ProForm_Prior" localSheetId="4">'[2]#REF'!$A$1:$R$61</definedName>
    <definedName name="Summ_Unrnd_ProForm_Prior" localSheetId="5">'[2]#REF'!$A$1:$R$61</definedName>
    <definedName name="Summ_Unrnd_ProForm_Prior" localSheetId="0">'[2]#REF'!$A$1:$R$61</definedName>
    <definedName name="Summ_Unrnd_ProForm_Prior" localSheetId="1">'[2]#REF'!$A$1:$R$61</definedName>
    <definedName name="Summ_Unrnd_ProForm_Prior">'[2]#REF'!$A$1:$R$61</definedName>
    <definedName name="Summary" localSheetId="5">#REF!</definedName>
    <definedName name="Summary" localSheetId="7">#REF!</definedName>
    <definedName name="Summary" localSheetId="14">#REF!</definedName>
    <definedName name="Summary" localSheetId="13">#REF!</definedName>
    <definedName name="Summary" localSheetId="16">#REF!</definedName>
    <definedName name="Summary" localSheetId="15">#REF!</definedName>
    <definedName name="Summary">#REF!</definedName>
    <definedName name="Summary_Prior" localSheetId="5">#REF!</definedName>
    <definedName name="Summary_Prior" localSheetId="7">#REF!</definedName>
    <definedName name="Summary_Prior" localSheetId="14">#REF!</definedName>
    <definedName name="Summary_Prior" localSheetId="13">#REF!</definedName>
    <definedName name="Summary_Prior" localSheetId="16">#REF!</definedName>
    <definedName name="Summary_Prior" localSheetId="15">#REF!</definedName>
    <definedName name="Summary_Prior">#REF!</definedName>
    <definedName name="Summary_Round" localSheetId="5">#REF!</definedName>
    <definedName name="Summary_Round" localSheetId="0">'Consolidated Results'!$A$1:$A$52</definedName>
    <definedName name="Summary_Round" localSheetId="7">#REF!</definedName>
    <definedName name="Summary_Round" localSheetId="14">#REF!</definedName>
    <definedName name="Summary_Round" localSheetId="13">#REF!</definedName>
    <definedName name="Summary_Round" localSheetId="16">#REF!</definedName>
    <definedName name="Summary_Round" localSheetId="15">#REF!</definedName>
    <definedName name="Summary_Round">#REF!</definedName>
    <definedName name="Summary_Round_Prior" localSheetId="5">#REF!</definedName>
    <definedName name="Summary_Round_Prior" localSheetId="0">'Consolidated Results'!$A$7:$A$52</definedName>
    <definedName name="Summary_Round_Prior" localSheetId="7">#REF!</definedName>
    <definedName name="Summary_Round_Prior">#REF!</definedName>
    <definedName name="SUP_BALSHT" localSheetId="4">'[2]#REF'!$A$1:$K$63</definedName>
    <definedName name="SUP_BALSHT" localSheetId="5">#REF!</definedName>
    <definedName name="SUP_BALSHT" localSheetId="0">'[2]#REF'!$A$1:$K$63</definedName>
    <definedName name="SUP_BALSHT" localSheetId="1">'[2]#REF'!$A$1:$K$63</definedName>
    <definedName name="SUP_BALSHT">'[2]#REF'!$A$1:$K$63</definedName>
    <definedName name="SYS_ASSET" localSheetId="4">'[2]#REF'!$E$7:$AG$59</definedName>
    <definedName name="SYS_ASSET" localSheetId="5">#REF!</definedName>
    <definedName name="SYS_ASSET" localSheetId="0">'[2]#REF'!$E$7:$AG$59</definedName>
    <definedName name="SYS_ASSET" localSheetId="1">'[2]#REF'!$E$7:$AG$59</definedName>
    <definedName name="SYS_ASSET">'[2]#REF'!$E$7:$AG$59</definedName>
    <definedName name="SYS_LIAB" localSheetId="4">'[2]#REF'!$E$63:$AG$136</definedName>
    <definedName name="SYS_LIAB" localSheetId="5">#REF!</definedName>
    <definedName name="SYS_LIAB" localSheetId="0">'[2]#REF'!$E$63:$AG$136</definedName>
    <definedName name="SYS_LIAB" localSheetId="1">'[2]#REF'!$E$63:$AG$136</definedName>
    <definedName name="SYS_LIAB">'[2]#REF'!$E$63:$AG$136</definedName>
    <definedName name="SYS2_ASSET" localSheetId="4">'[2]#REF'!$E$7:$AG$59</definedName>
    <definedName name="SYS2_ASSET" localSheetId="5">#REF!</definedName>
    <definedName name="SYS2_ASSET" localSheetId="0">'[2]#REF'!$E$7:$AG$59</definedName>
    <definedName name="SYS2_ASSET" localSheetId="1">'[2]#REF'!$E$7:$AG$59</definedName>
    <definedName name="SYS2_ASSET">'[2]#REF'!$E$7:$AG$59</definedName>
    <definedName name="SYS2_LIAB" localSheetId="4">'[2]#REF'!$E$63:$AG$136</definedName>
    <definedName name="SYS2_LIAB" localSheetId="5">#REF!</definedName>
    <definedName name="SYS2_LIAB" localSheetId="0">'[2]#REF'!$E$63:$AG$136</definedName>
    <definedName name="SYS2_LIAB" localSheetId="1">'[2]#REF'!$E$63:$AG$136</definedName>
    <definedName name="SYS2_LIAB">'[2]#REF'!$E$63:$AG$136</definedName>
    <definedName name="SYSTEM" localSheetId="4">'[2]3a1_SYS_Integ'!$A$9:$U$129</definedName>
    <definedName name="SYSTEM" localSheetId="5">'[2]3a1_SYS_Integ'!$A$9:$U$129</definedName>
    <definedName name="SYSTEM" localSheetId="0">'[2]3a1_SYS_Integ'!$A$9:$U$129</definedName>
    <definedName name="SYSTEM" localSheetId="7">'[2]3a1_SYS_Integ'!$A$9:$U$129</definedName>
    <definedName name="SYSTEM" localSheetId="1">'[2]3a1_SYS_Integ'!$A$9:$U$129</definedName>
    <definedName name="SYSTEM">'[1]3a1_SYS_Integ'!$A$9:$U$129</definedName>
    <definedName name="SYSTEM_1" localSheetId="4">'[2]3a1_SYS_Integ'!$A$8:$AB$129</definedName>
    <definedName name="SYSTEM_1" localSheetId="5">'[2]3a1_SYS_Integ'!$A$8:$AB$129</definedName>
    <definedName name="SYSTEM_1" localSheetId="0">'[2]3a1_SYS_Integ'!$A$8:$AB$129</definedName>
    <definedName name="SYSTEM_1" localSheetId="7">'[2]3a1_SYS_Integ'!$A$8:$AB$129</definedName>
    <definedName name="SYSTEM_1" localSheetId="1">'[2]3a1_SYS_Integ'!$A$8:$AB$129</definedName>
    <definedName name="SYSTEM_1">'[1]3a1_SYS_Integ'!$A$8:$AB$129</definedName>
    <definedName name="System_Int" localSheetId="5">#REF!</definedName>
    <definedName name="System_Int" localSheetId="7">#REF!</definedName>
    <definedName name="System_Int" localSheetId="14">#REF!</definedName>
    <definedName name="System_Int" localSheetId="13">#REF!</definedName>
    <definedName name="System_Int" localSheetId="16">#REF!</definedName>
    <definedName name="System_Int" localSheetId="15">#REF!</definedName>
    <definedName name="System_Int">#REF!</definedName>
    <definedName name="System_Int_Prior" localSheetId="5">#REF!</definedName>
    <definedName name="System_Int_Prior" localSheetId="7">#REF!</definedName>
    <definedName name="System_Int_Prior" localSheetId="14">#REF!</definedName>
    <definedName name="System_Int_Prior" localSheetId="13">#REF!</definedName>
    <definedName name="System_Int_Prior" localSheetId="16">#REF!</definedName>
    <definedName name="System_Int_Prior" localSheetId="15">#REF!</definedName>
    <definedName name="System_Int_Prior">#REF!</definedName>
    <definedName name="TAB_B" localSheetId="4">'[2]#REF'!#REF!:'[2]#REF'!$O$276</definedName>
    <definedName name="TAB_B" localSheetId="5">'[2]#REF'!#REF!:'[2]#REF'!$O$276</definedName>
    <definedName name="TAB_B" localSheetId="0">'[2]#REF'!#REF!:'[2]#REF'!$O$276</definedName>
    <definedName name="TAB_B" localSheetId="14">'[2]#REF'!#REF!:'[2]#REF'!$O$276</definedName>
    <definedName name="TAB_B" localSheetId="13">'[2]#REF'!#REF!:'[2]#REF'!$O$276</definedName>
    <definedName name="TAB_B" localSheetId="16">'[2]#REF'!#REF!:'[2]#REF'!$O$276</definedName>
    <definedName name="TAB_B" localSheetId="15">'[2]#REF'!#REF!:'[2]#REF'!$O$276</definedName>
    <definedName name="TAB_B" localSheetId="1">'[2]#REF'!#REF!:'[2]#REF'!$O$276</definedName>
    <definedName name="TAB_B">'[2]#REF'!#REF!:'[2]#REF'!$O$276</definedName>
    <definedName name="TAB_C" localSheetId="4">'[2]#REF'!#REF!:'[2]#REF'!$P$277</definedName>
    <definedName name="TAB_C" localSheetId="5">'[2]#REF'!#REF!:'[2]#REF'!$P$277</definedName>
    <definedName name="TAB_C" localSheetId="0">'[2]#REF'!#REF!:'[2]#REF'!$P$277</definedName>
    <definedName name="TAB_C" localSheetId="14">'[2]#REF'!#REF!:'[2]#REF'!$P$277</definedName>
    <definedName name="TAB_C" localSheetId="13">'[2]#REF'!#REF!:'[2]#REF'!$P$277</definedName>
    <definedName name="TAB_C" localSheetId="16">'[2]#REF'!#REF!:'[2]#REF'!$P$277</definedName>
    <definedName name="TAB_C" localSheetId="15">'[2]#REF'!#REF!:'[2]#REF'!$P$277</definedName>
    <definedName name="TAB_C" localSheetId="1">'[2]#REF'!#REF!:'[2]#REF'!$P$277</definedName>
    <definedName name="TAB_C">'[2]#REF'!#REF!:'[2]#REF'!$P$277</definedName>
    <definedName name="TAB_D" localSheetId="4">'[2]#REF'!$D$7:'[2]#REF'!$F$147</definedName>
    <definedName name="TAB_D" localSheetId="5">'[2]#REF'!$D$7:'[2]#REF'!$F$147</definedName>
    <definedName name="TAB_D" localSheetId="0">'[2]#REF'!$D$7:'[2]#REF'!$F$147</definedName>
    <definedName name="TAB_D" localSheetId="1">'[2]#REF'!$D$7:'[2]#REF'!$F$147</definedName>
    <definedName name="TAB_D">'[2]#REF'!$D$7:'[2]#REF'!$F$147</definedName>
    <definedName name="TECH" localSheetId="4">'[2]3a4_Tech_Servs'!$A$9:$V$102</definedName>
    <definedName name="TECH" localSheetId="5">'[2]3a4_Tech_Servs'!$A$9:$V$102</definedName>
    <definedName name="TECH" localSheetId="0">'[2]3a4_Tech_Servs'!$A$9:$V$102</definedName>
    <definedName name="TECH" localSheetId="7">'[2]3a4_Tech_Servs'!$A$9:$V$102</definedName>
    <definedName name="TECH" localSheetId="1">'[2]3a4_Tech_Servs'!$A$9:$V$102</definedName>
    <definedName name="TECH">'[1]3a4_Tech_Servs'!$A$9:$V$102</definedName>
    <definedName name="TECH_1" localSheetId="4">'[2]3a4_Tech_Servs'!$A$9:$AC$102</definedName>
    <definedName name="TECH_1" localSheetId="5">'[2]3a4_Tech_Servs'!$A$9:$AC$102</definedName>
    <definedName name="TECH_1" localSheetId="0">'[2]3a4_Tech_Servs'!$A$9:$AC$102</definedName>
    <definedName name="TECH_1" localSheetId="7">'[2]3a4_Tech_Servs'!$A$9:$AC$102</definedName>
    <definedName name="TECH_1" localSheetId="1">'[2]3a4_Tech_Servs'!$A$9:$AC$102</definedName>
    <definedName name="TECH_1">'[1]3a4_Tech_Servs'!$A$9:$AC$102</definedName>
    <definedName name="Tech_Services" localSheetId="5">#REF!</definedName>
    <definedName name="Tech_Services" localSheetId="7">#REF!</definedName>
    <definedName name="Tech_Services" localSheetId="14">#REF!</definedName>
    <definedName name="Tech_Services" localSheetId="13">#REF!</definedName>
    <definedName name="Tech_Services" localSheetId="16">#REF!</definedName>
    <definedName name="Tech_Services" localSheetId="15">#REF!</definedName>
    <definedName name="Tech_Services">#REF!</definedName>
    <definedName name="Tech_Services_Prior" localSheetId="5">#REF!</definedName>
    <definedName name="Tech_Services_Prior" localSheetId="7">#REF!</definedName>
    <definedName name="Tech_Services_Prior" localSheetId="14">#REF!</definedName>
    <definedName name="Tech_Services_Prior" localSheetId="13">#REF!</definedName>
    <definedName name="Tech_Services_Prior" localSheetId="16">#REF!</definedName>
    <definedName name="Tech_Services_Prior" localSheetId="15">#REF!</definedName>
    <definedName name="Tech_Services_Prior">#REF!</definedName>
    <definedName name="Total_Sum" localSheetId="14">[4]By_Company!#REF!</definedName>
    <definedName name="Total_Sum" localSheetId="13">[4]By_Company!#REF!</definedName>
    <definedName name="Total_Sum" localSheetId="16">[4]By_Company!#REF!</definedName>
    <definedName name="Total_Sum" localSheetId="15">[4]By_Company!#REF!</definedName>
    <definedName name="Total_Sum">[4]By_Company!#REF!</definedName>
    <definedName name="XMONTHS" localSheetId="14">'[4]5A_Sector_Summary'!#REF!</definedName>
    <definedName name="XMONTHS" localSheetId="13">'[4]5A_Sector_Summary'!#REF!</definedName>
    <definedName name="XMONTHS" localSheetId="16">'[4]5A_Sector_Summary'!#REF!</definedName>
    <definedName name="XMONTHS" localSheetId="15">'[4]5A_Sector_Summary'!#REF!</definedName>
    <definedName name="XMONTHS">'[4]5A_Sector_Summary'!#REF!</definedName>
    <definedName name="Z_B6A01475_A939_438D_9E48_6F968D4C3184_.wvu.PrintArea" localSheetId="4" hidden="1">'Balance Sheet'!$A$1:$E$48</definedName>
    <definedName name="Z_B6A01475_A939_438D_9E48_6F968D4C3184_.wvu.PrintArea" localSheetId="5" hidden="1">'Cash Flow'!$A$1:$D$41</definedName>
    <definedName name="Z_B6A01475_A939_438D_9E48_6F968D4C3184_.wvu.PrintArea" localSheetId="0" hidden="1">'Consolidated Results'!$A$1:$F$60</definedName>
    <definedName name="Z_B6A01475_A939_438D_9E48_6F968D4C3184_.wvu.PrintArea" localSheetId="7" hidden="1">'Operating Data Update '!$A$1:$N$24</definedName>
    <definedName name="Z_B6A01475_A939_438D_9E48_6F968D4C3184_.wvu.PrintArea" localSheetId="1" hidden="1">'Segment Results '!$A$1:$G$37</definedName>
    <definedName name="Z_B6A01475_A939_438D_9E48_6F968D4C3184_.wvu.PrintArea" localSheetId="2" hidden="1">'Selected Financial I'!$A$1:$F$30</definedName>
    <definedName name="Z_B6A01475_A939_438D_9E48_6F968D4C3184_.wvu.PrintArea" localSheetId="3" hidden="1">'Selected Financial II'!$A$1:$D$33</definedName>
    <definedName name="Z_B6A01475_A939_438D_9E48_6F968D4C3184_.wvu.Rows" localSheetId="4" hidden="1">'Balance Sheet'!$32:$32</definedName>
    <definedName name="Z_B6A01475_A939_438D_9E48_6F968D4C3184_.wvu.Rows" localSheetId="1" hidden="1">'Segment Results '!#REF!</definedName>
    <definedName name="Z_B6A01475_A939_438D_9E48_6F968D4C3184_.wvu.Rows" localSheetId="3" hidden="1">'Selected Financial II'!$6:$6</definedName>
    <definedName name="Z_CB2C63BA_525E_44AE_8D0B_A72206E18866_.wvu.PrintArea" localSheetId="4" hidden="1">'Balance Sheet'!$A$1:$E$48</definedName>
    <definedName name="Z_CB2C63BA_525E_44AE_8D0B_A72206E18866_.wvu.PrintArea" localSheetId="5" hidden="1">'Cash Flow'!$A$1:$D$41</definedName>
    <definedName name="Z_CB2C63BA_525E_44AE_8D0B_A72206E18866_.wvu.PrintArea" localSheetId="0" hidden="1">'Consolidated Results'!$A$1:$F$60</definedName>
    <definedName name="Z_CB2C63BA_525E_44AE_8D0B_A72206E18866_.wvu.PrintArea" localSheetId="7" hidden="1">'Operating Data Update '!$A$1:$N$24</definedName>
    <definedName name="Z_CB2C63BA_525E_44AE_8D0B_A72206E18866_.wvu.PrintArea" localSheetId="1" hidden="1">'Segment Results '!$A$1:$G$37</definedName>
    <definedName name="Z_CB2C63BA_525E_44AE_8D0B_A72206E18866_.wvu.PrintArea" localSheetId="2" hidden="1">'Selected Financial I'!$A$1:$F$30</definedName>
    <definedName name="Z_CB2C63BA_525E_44AE_8D0B_A72206E18866_.wvu.PrintArea" localSheetId="3" hidden="1">'Selected Financial II'!$A$1:$D$33</definedName>
    <definedName name="Z_CB2C63BA_525E_44AE_8D0B_A72206E18866_.wvu.Rows" localSheetId="4" hidden="1">'Balance Sheet'!$32:$32</definedName>
    <definedName name="Z_CB2C63BA_525E_44AE_8D0B_A72206E18866_.wvu.Rows" localSheetId="1" hidden="1">'Segment Results '!#REF!</definedName>
    <definedName name="Z_CB2C63BA_525E_44AE_8D0B_A72206E18866_.wvu.Rows" localSheetId="3" hidden="1">'Selected Financial II'!$6:$6</definedName>
  </definedNames>
  <calcPr calcId="125725"/>
  <customWorkbookViews>
    <customWorkbookView name="ercallah - Personal View" guid="{CB2C63BA-525E-44AE-8D0B-A72206E18866}" mergeInterval="0" personalView="1" maximized="1" xWindow="1" yWindow="1" windowWidth="1276" windowHeight="773" tabRatio="925" activeSheetId="5"/>
    <customWorkbookView name="amajolag - Personal View" guid="{B6A01475-A939-438D-9E48-6F968D4C3184}" mergeInterval="0" personalView="1" maximized="1" xWindow="1" yWindow="1" windowWidth="1148" windowHeight="639" tabRatio="925" activeSheetId="4"/>
  </customWorkbookViews>
</workbook>
</file>

<file path=xl/calcChain.xml><?xml version="1.0" encoding="utf-8"?>
<calcChain xmlns="http://schemas.openxmlformats.org/spreadsheetml/2006/main">
  <c r="B17" i="4"/>
  <c r="D17"/>
  <c r="D14"/>
  <c r="D18" s="1"/>
  <c r="B14"/>
  <c r="B18" s="1"/>
  <c r="L37" i="25"/>
  <c r="F37"/>
  <c r="L36"/>
  <c r="L35"/>
  <c r="F35"/>
  <c r="L34"/>
  <c r="F34"/>
  <c r="R28"/>
  <c r="L28"/>
  <c r="F28"/>
  <c r="T26"/>
  <c r="P26"/>
  <c r="N26"/>
  <c r="J26"/>
  <c r="H26"/>
  <c r="D26"/>
  <c r="R24"/>
  <c r="L24"/>
  <c r="F24"/>
  <c r="F26" s="1"/>
  <c r="F30" s="1"/>
  <c r="R23"/>
  <c r="L23"/>
  <c r="F23"/>
  <c r="R22"/>
  <c r="L22"/>
  <c r="F22"/>
  <c r="R21"/>
  <c r="L21"/>
  <c r="L26" s="1"/>
  <c r="L30" s="1"/>
  <c r="F21"/>
  <c r="T17"/>
  <c r="P17"/>
  <c r="N17"/>
  <c r="J17"/>
  <c r="H17"/>
  <c r="D17"/>
  <c r="R15"/>
  <c r="L15"/>
  <c r="F15"/>
  <c r="R14"/>
  <c r="L14"/>
  <c r="F14"/>
  <c r="R13"/>
  <c r="L13"/>
  <c r="F13"/>
  <c r="R12"/>
  <c r="L12"/>
  <c r="F12"/>
  <c r="F17" s="1"/>
  <c r="T46" i="24"/>
  <c r="P46"/>
  <c r="N46"/>
  <c r="L46" s="1"/>
  <c r="J46"/>
  <c r="H46"/>
  <c r="F46" s="1"/>
  <c r="D46"/>
  <c r="R45"/>
  <c r="L45"/>
  <c r="F45"/>
  <c r="R44"/>
  <c r="L44"/>
  <c r="F44"/>
  <c r="T41"/>
  <c r="R41" s="1"/>
  <c r="P41"/>
  <c r="N41"/>
  <c r="L41" s="1"/>
  <c r="J41"/>
  <c r="H41"/>
  <c r="F41" s="1"/>
  <c r="D41"/>
  <c r="R40"/>
  <c r="L40"/>
  <c r="F40"/>
  <c r="R39"/>
  <c r="L39"/>
  <c r="F39"/>
  <c r="R31"/>
  <c r="L31"/>
  <c r="F31"/>
  <c r="R27"/>
  <c r="L27"/>
  <c r="F27"/>
  <c r="R23"/>
  <c r="L23"/>
  <c r="F23"/>
  <c r="R21"/>
  <c r="L21"/>
  <c r="F21"/>
  <c r="R17"/>
  <c r="L17"/>
  <c r="F17"/>
  <c r="T15"/>
  <c r="T19" s="1"/>
  <c r="P15"/>
  <c r="P19" s="1"/>
  <c r="P25" s="1"/>
  <c r="P29" s="1"/>
  <c r="P33" s="1"/>
  <c r="N15"/>
  <c r="L15" s="1"/>
  <c r="J15"/>
  <c r="J19" s="1"/>
  <c r="J25" s="1"/>
  <c r="J29" s="1"/>
  <c r="J33" s="1"/>
  <c r="H15"/>
  <c r="D15"/>
  <c r="D19" s="1"/>
  <c r="D25" s="1"/>
  <c r="D29" s="1"/>
  <c r="D33" s="1"/>
  <c r="R13"/>
  <c r="L13"/>
  <c r="F13"/>
  <c r="R11"/>
  <c r="L11"/>
  <c r="F11"/>
  <c r="X37" i="23"/>
  <c r="R37"/>
  <c r="L37"/>
  <c r="F37"/>
  <c r="X36"/>
  <c r="R36"/>
  <c r="L36"/>
  <c r="F36"/>
  <c r="X35"/>
  <c r="R35"/>
  <c r="L35"/>
  <c r="F35"/>
  <c r="X34"/>
  <c r="R34"/>
  <c r="L34"/>
  <c r="F34"/>
  <c r="T30"/>
  <c r="D30"/>
  <c r="X28"/>
  <c r="R28"/>
  <c r="L28"/>
  <c r="F28"/>
  <c r="Z26"/>
  <c r="Z30" s="1"/>
  <c r="X41" s="1"/>
  <c r="V26"/>
  <c r="V30" s="1"/>
  <c r="T26"/>
  <c r="P26"/>
  <c r="P30" s="1"/>
  <c r="N26"/>
  <c r="N30" s="1"/>
  <c r="L41" s="1"/>
  <c r="J26"/>
  <c r="J30" s="1"/>
  <c r="H26"/>
  <c r="H30" s="1"/>
  <c r="D26"/>
  <c r="X24"/>
  <c r="X26" s="1"/>
  <c r="X30" s="1"/>
  <c r="R24"/>
  <c r="L24"/>
  <c r="F24"/>
  <c r="X23"/>
  <c r="R23"/>
  <c r="L23"/>
  <c r="F23"/>
  <c r="X22"/>
  <c r="R22"/>
  <c r="L22"/>
  <c r="L26" s="1"/>
  <c r="L30" s="1"/>
  <c r="F22"/>
  <c r="X21"/>
  <c r="R21"/>
  <c r="R26" s="1"/>
  <c r="R30" s="1"/>
  <c r="L21"/>
  <c r="F21"/>
  <c r="F26" s="1"/>
  <c r="F30" s="1"/>
  <c r="Z17"/>
  <c r="X39" s="1"/>
  <c r="V17"/>
  <c r="T17"/>
  <c r="P17"/>
  <c r="N17"/>
  <c r="L39" s="1"/>
  <c r="J17"/>
  <c r="H17"/>
  <c r="D17"/>
  <c r="X15"/>
  <c r="R15"/>
  <c r="L15"/>
  <c r="F15"/>
  <c r="X14"/>
  <c r="R14"/>
  <c r="L14"/>
  <c r="F14"/>
  <c r="X13"/>
  <c r="R13"/>
  <c r="R17" s="1"/>
  <c r="L13"/>
  <c r="F13"/>
  <c r="F17" s="1"/>
  <c r="X12"/>
  <c r="X17" s="1"/>
  <c r="R12"/>
  <c r="L12"/>
  <c r="L17" s="1"/>
  <c r="F12"/>
  <c r="Z46" i="22"/>
  <c r="V46"/>
  <c r="T46"/>
  <c r="R46" s="1"/>
  <c r="P46"/>
  <c r="N46"/>
  <c r="J46"/>
  <c r="H46"/>
  <c r="F46" s="1"/>
  <c r="D46"/>
  <c r="X45"/>
  <c r="R45"/>
  <c r="L45"/>
  <c r="F45"/>
  <c r="X44"/>
  <c r="R44"/>
  <c r="L44"/>
  <c r="F44"/>
  <c r="Z41"/>
  <c r="X41" s="1"/>
  <c r="V41"/>
  <c r="T41"/>
  <c r="P41"/>
  <c r="N41"/>
  <c r="J41"/>
  <c r="H41"/>
  <c r="D41"/>
  <c r="X40"/>
  <c r="R40"/>
  <c r="L40"/>
  <c r="F40"/>
  <c r="X39"/>
  <c r="R39"/>
  <c r="L39"/>
  <c r="F39"/>
  <c r="X31"/>
  <c r="R31"/>
  <c r="L31"/>
  <c r="F31"/>
  <c r="X27"/>
  <c r="R27"/>
  <c r="L27"/>
  <c r="F27"/>
  <c r="X23"/>
  <c r="R23"/>
  <c r="L23"/>
  <c r="F23"/>
  <c r="X21"/>
  <c r="R21"/>
  <c r="L21"/>
  <c r="F21"/>
  <c r="X17"/>
  <c r="R17"/>
  <c r="L17"/>
  <c r="F17"/>
  <c r="Z15"/>
  <c r="X15" s="1"/>
  <c r="V15"/>
  <c r="V19" s="1"/>
  <c r="V25" s="1"/>
  <c r="V29" s="1"/>
  <c r="V33" s="1"/>
  <c r="T15"/>
  <c r="T19" s="1"/>
  <c r="T25" s="1"/>
  <c r="P15"/>
  <c r="P19" s="1"/>
  <c r="P25" s="1"/>
  <c r="P29" s="1"/>
  <c r="P33" s="1"/>
  <c r="N15"/>
  <c r="L15" s="1"/>
  <c r="J15"/>
  <c r="J19" s="1"/>
  <c r="J25" s="1"/>
  <c r="J29" s="1"/>
  <c r="J33" s="1"/>
  <c r="H15"/>
  <c r="H19" s="1"/>
  <c r="D15"/>
  <c r="D19" s="1"/>
  <c r="D25" s="1"/>
  <c r="D29" s="1"/>
  <c r="D33" s="1"/>
  <c r="X13"/>
  <c r="R13"/>
  <c r="L13"/>
  <c r="F13"/>
  <c r="X11"/>
  <c r="R11"/>
  <c r="L11"/>
  <c r="F11"/>
  <c r="L41" l="1"/>
  <c r="L46"/>
  <c r="Z19"/>
  <c r="Z25" s="1"/>
  <c r="X25" s="1"/>
  <c r="X46"/>
  <c r="R15"/>
  <c r="R41"/>
  <c r="R37" i="25"/>
  <c r="R17"/>
  <c r="F36"/>
  <c r="L39"/>
  <c r="R35"/>
  <c r="L17"/>
  <c r="R26"/>
  <c r="R30" s="1"/>
  <c r="R39"/>
  <c r="R34"/>
  <c r="R36"/>
  <c r="F39"/>
  <c r="H30"/>
  <c r="P30"/>
  <c r="N30"/>
  <c r="J30"/>
  <c r="D30"/>
  <c r="T30"/>
  <c r="R41" s="1"/>
  <c r="R46" i="24"/>
  <c r="F15"/>
  <c r="T25"/>
  <c r="R19"/>
  <c r="H19"/>
  <c r="N19"/>
  <c r="R15"/>
  <c r="F41" i="23"/>
  <c r="R41"/>
  <c r="F39"/>
  <c r="R39"/>
  <c r="H25" i="22"/>
  <c r="F19"/>
  <c r="R25"/>
  <c r="T29"/>
  <c r="R19"/>
  <c r="F41"/>
  <c r="N19"/>
  <c r="F15"/>
  <c r="X19" l="1"/>
  <c r="Z29"/>
  <c r="Z33" s="1"/>
  <c r="X33" s="1"/>
  <c r="L41" i="25"/>
  <c r="F41"/>
  <c r="F19" i="24"/>
  <c r="H25"/>
  <c r="T29"/>
  <c r="R25"/>
  <c r="L19"/>
  <c r="N25"/>
  <c r="N25" i="22"/>
  <c r="L19"/>
  <c r="T33"/>
  <c r="R33" s="1"/>
  <c r="R29"/>
  <c r="H29"/>
  <c r="F25"/>
  <c r="X29"/>
  <c r="T33" i="24" l="1"/>
  <c r="R33" s="1"/>
  <c r="R29"/>
  <c r="L25"/>
  <c r="N29"/>
  <c r="F25"/>
  <c r="H29"/>
  <c r="N29" i="22"/>
  <c r="L25"/>
  <c r="F29"/>
  <c r="H33"/>
  <c r="L29" i="24" l="1"/>
  <c r="N33"/>
  <c r="L33" s="1"/>
  <c r="F29"/>
  <c r="H33"/>
  <c r="F33" s="1"/>
  <c r="N33" i="22"/>
  <c r="L33" s="1"/>
  <c r="L29"/>
  <c r="F33"/>
  <c r="B16" i="8"/>
  <c r="D16"/>
  <c r="H16"/>
  <c r="C31" i="6"/>
  <c r="B31" i="7"/>
  <c r="D30"/>
  <c r="D31" s="1"/>
  <c r="B30"/>
  <c r="F16" i="8" l="1"/>
  <c r="F29" s="1"/>
  <c r="C22" i="6"/>
  <c r="C40" i="1"/>
  <c r="H29" i="8"/>
  <c r="B29"/>
  <c r="D29"/>
  <c r="J14"/>
  <c r="B25" i="7"/>
  <c r="E31" i="6"/>
  <c r="E22"/>
  <c r="E16"/>
  <c r="E17" s="1"/>
  <c r="C17"/>
  <c r="B34" i="7" l="1"/>
  <c r="E23" i="6"/>
  <c r="E46"/>
  <c r="E33"/>
  <c r="E39" s="1"/>
  <c r="E47" l="1"/>
  <c r="E14" i="1" l="1"/>
  <c r="C46" i="6"/>
  <c r="C33"/>
  <c r="C39" s="1"/>
  <c r="C47" l="1"/>
  <c r="E15" i="9" l="1"/>
  <c r="C15"/>
  <c r="J26" i="8"/>
  <c r="J20"/>
  <c r="J24"/>
  <c r="J22"/>
  <c r="J18"/>
  <c r="J12"/>
  <c r="J16" s="1"/>
  <c r="J29" l="1"/>
  <c r="D41" i="7"/>
  <c r="B41" s="1"/>
  <c r="D37"/>
  <c r="B37"/>
  <c r="D25"/>
  <c r="D16" i="5"/>
  <c r="B16"/>
  <c r="D33" i="2"/>
  <c r="B33"/>
  <c r="D32"/>
  <c r="B32"/>
  <c r="D31"/>
  <c r="B31"/>
  <c r="D30"/>
  <c r="B30"/>
  <c r="D24"/>
  <c r="B24"/>
  <c r="F23"/>
  <c r="F22"/>
  <c r="F21"/>
  <c r="F20"/>
  <c r="D15"/>
  <c r="B15"/>
  <c r="F14"/>
  <c r="F13"/>
  <c r="F12"/>
  <c r="F11"/>
  <c r="E45" i="1"/>
  <c r="C45"/>
  <c r="E40"/>
  <c r="C14"/>
  <c r="F15" i="2" l="1"/>
  <c r="F24"/>
  <c r="B34"/>
  <c r="E18" i="1"/>
  <c r="C18"/>
  <c r="C23" i="6"/>
  <c r="D18" i="5"/>
  <c r="B18" s="1"/>
  <c r="D34" i="2"/>
  <c r="B26"/>
  <c r="D26" l="1"/>
  <c r="F26" s="1"/>
  <c r="B36"/>
  <c r="D36" l="1"/>
</calcChain>
</file>

<file path=xl/sharedStrings.xml><?xml version="1.0" encoding="utf-8"?>
<sst xmlns="http://schemas.openxmlformats.org/spreadsheetml/2006/main" count="479" uniqueCount="233">
  <si>
    <t>(In millions)</t>
  </si>
  <si>
    <t xml:space="preserve"> </t>
  </si>
  <si>
    <t>LOCKHEED MARTIN CORPORATION</t>
  </si>
  <si>
    <t>Aeronautics</t>
  </si>
  <si>
    <t xml:space="preserve">  Total</t>
  </si>
  <si>
    <t>(In millions, except per share data and percentages)</t>
  </si>
  <si>
    <t>(In millions, except percentages)</t>
  </si>
  <si>
    <t>Space Systems</t>
  </si>
  <si>
    <t>Backlog</t>
  </si>
  <si>
    <t xml:space="preserve">      Total net sales</t>
  </si>
  <si>
    <t xml:space="preserve">     Segment operating profit</t>
  </si>
  <si>
    <t>Other</t>
  </si>
  <si>
    <t>Net earnings</t>
  </si>
  <si>
    <t>Expenditures for property, plant and equipment</t>
  </si>
  <si>
    <t>Common stock dividends</t>
  </si>
  <si>
    <t>Cash and cash equivalents at beginning of period</t>
  </si>
  <si>
    <t>Cash and cash equivalents at end of period</t>
  </si>
  <si>
    <t>Additional</t>
  </si>
  <si>
    <t>Total</t>
  </si>
  <si>
    <t>Common</t>
  </si>
  <si>
    <t>Paid-In</t>
  </si>
  <si>
    <t>Retained</t>
  </si>
  <si>
    <t>Comprehensive</t>
  </si>
  <si>
    <t>Stockholders'</t>
  </si>
  <si>
    <t>Stock</t>
  </si>
  <si>
    <t>Capital</t>
  </si>
  <si>
    <t>Earnings</t>
  </si>
  <si>
    <t>Equity</t>
  </si>
  <si>
    <t>% Change</t>
  </si>
  <si>
    <t>Assets</t>
  </si>
  <si>
    <t xml:space="preserve">Goodwill </t>
  </si>
  <si>
    <t>Liabilities and Stockholders' Equity</t>
  </si>
  <si>
    <t>Current maturities of long-term debt</t>
  </si>
  <si>
    <t>Operating Data</t>
  </si>
  <si>
    <t>Selected Financial Data</t>
  </si>
  <si>
    <t>Net sales</t>
  </si>
  <si>
    <t>C-130J</t>
  </si>
  <si>
    <t xml:space="preserve">F-16 </t>
  </si>
  <si>
    <t>Operating profit</t>
  </si>
  <si>
    <t>Accumulated</t>
  </si>
  <si>
    <t>Electronic Systems</t>
  </si>
  <si>
    <t>%</t>
  </si>
  <si>
    <t>Earnings 
per share</t>
  </si>
  <si>
    <t xml:space="preserve">Aircraft Deliveries </t>
  </si>
  <si>
    <t>(In millions, except per share data)</t>
  </si>
  <si>
    <t>Repurchases of common stock</t>
  </si>
  <si>
    <t>Unaudited</t>
  </si>
  <si>
    <t xml:space="preserve">F-22 </t>
  </si>
  <si>
    <t>PASTE</t>
  </si>
  <si>
    <t xml:space="preserve">  Aeronautics</t>
  </si>
  <si>
    <t xml:space="preserve">  Electronic Systems</t>
  </si>
  <si>
    <t xml:space="preserve">  Space Systems</t>
  </si>
  <si>
    <t/>
  </si>
  <si>
    <t xml:space="preserve">   Basic</t>
  </si>
  <si>
    <t xml:space="preserve">   Diluted</t>
  </si>
  <si>
    <t>Interest expense</t>
  </si>
  <si>
    <t xml:space="preserve">Income tax expense </t>
  </si>
  <si>
    <t xml:space="preserve">Net earnings </t>
  </si>
  <si>
    <t>Cost of sales</t>
  </si>
  <si>
    <t xml:space="preserve">   Effective tax rate</t>
  </si>
  <si>
    <t>Average number of shares outstanding</t>
  </si>
  <si>
    <t xml:space="preserve">     Segments</t>
  </si>
  <si>
    <t>Depreciation and amortization of plant and equipment</t>
  </si>
  <si>
    <t>December 31,</t>
  </si>
  <si>
    <t>Loss</t>
  </si>
  <si>
    <t xml:space="preserve">  Depreciation and amortization of plant and equipment</t>
  </si>
  <si>
    <t>Condensed Consolidated Statement of Stockholders' Equity</t>
  </si>
  <si>
    <t xml:space="preserve">      Total depreciation and amortization of plant and equipment</t>
  </si>
  <si>
    <t>Margins</t>
  </si>
  <si>
    <t xml:space="preserve">  Unallocated corporate expense, net</t>
  </si>
  <si>
    <t>Condensed Consolidated Statements of Earnings</t>
  </si>
  <si>
    <t>Condensed Consolidated Balance Sheets</t>
  </si>
  <si>
    <t>Condensed Consolidated Statements of Cash Flows</t>
  </si>
  <si>
    <t xml:space="preserve">Effect of exchange rate changes on cash and cash equivalents </t>
  </si>
  <si>
    <t>Earnings from continuing operations before income taxes</t>
  </si>
  <si>
    <t xml:space="preserve">  Information Systems &amp; Global Solutions</t>
  </si>
  <si>
    <t>Information Systems &amp; Global Solutions</t>
  </si>
  <si>
    <t>Earnings from continuing operations</t>
  </si>
  <si>
    <t>Continuing operations</t>
  </si>
  <si>
    <t>Operating Activities</t>
  </si>
  <si>
    <t>Investing Activities</t>
  </si>
  <si>
    <t>Financing Activities</t>
  </si>
  <si>
    <t>Other income, net</t>
  </si>
  <si>
    <t xml:space="preserve">     Unallocated corporate expense, net</t>
  </si>
  <si>
    <t>Gross profit</t>
  </si>
  <si>
    <t>Discontinued operations</t>
  </si>
  <si>
    <t>Earnings per common share</t>
  </si>
  <si>
    <t xml:space="preserve">  Inventories</t>
  </si>
  <si>
    <t>Adjustments to reconcile net earnings to net cash provided by operating activities:</t>
  </si>
  <si>
    <t xml:space="preserve">      Inventories</t>
  </si>
  <si>
    <t xml:space="preserve">      Accounts payable</t>
  </si>
  <si>
    <t xml:space="preserve">      Customer advances and amounts in excess of costs incurred</t>
  </si>
  <si>
    <t xml:space="preserve">      Net cash provided by operating activities</t>
  </si>
  <si>
    <t xml:space="preserve">      Net cash used for investing activities</t>
  </si>
  <si>
    <t xml:space="preserve">      Net cash used for financing activities</t>
  </si>
  <si>
    <t>DECEMBER 31,</t>
  </si>
  <si>
    <t>Balance at December 31, 2010</t>
  </si>
  <si>
    <t>Elimination of Medicare Part D deferred tax assets</t>
  </si>
  <si>
    <t xml:space="preserve">  Cash and cash equivalents</t>
  </si>
  <si>
    <t xml:space="preserve">  Short-term investments</t>
  </si>
  <si>
    <t xml:space="preserve">  Deferred income taxes</t>
  </si>
  <si>
    <t xml:space="preserve">  Other current assets</t>
  </si>
  <si>
    <t>Property, plant and equipment, net</t>
  </si>
  <si>
    <t>Deferred income taxes</t>
  </si>
  <si>
    <t>Other assets</t>
  </si>
  <si>
    <t xml:space="preserve">      Total assets</t>
  </si>
  <si>
    <t xml:space="preserve">      Total liabilities</t>
  </si>
  <si>
    <t>Total liabilities and stockholders' equity</t>
  </si>
  <si>
    <t xml:space="preserve">    Total current assets</t>
  </si>
  <si>
    <t>Current liabilities</t>
  </si>
  <si>
    <t xml:space="preserve">  Accounts payable</t>
  </si>
  <si>
    <t xml:space="preserve">  Customer advances and amounts in excess of costs incurred</t>
  </si>
  <si>
    <t xml:space="preserve">  Salaries, benefits and payroll taxes</t>
  </si>
  <si>
    <t xml:space="preserve">  Other current liabilities</t>
  </si>
  <si>
    <t xml:space="preserve">      Total current liabilities</t>
  </si>
  <si>
    <t>Long-term debt, net</t>
  </si>
  <si>
    <t>Accrued pension liabilities</t>
  </si>
  <si>
    <t>Other postretirement benefit liabilities</t>
  </si>
  <si>
    <t>Other liabilities</t>
  </si>
  <si>
    <t>Stockholders' equity</t>
  </si>
  <si>
    <t xml:space="preserve">  Common stock, $1 par value per share</t>
  </si>
  <si>
    <t xml:space="preserve">  Retained earnings</t>
  </si>
  <si>
    <t xml:space="preserve">  Accumulated other comprehensive loss</t>
  </si>
  <si>
    <t>Other non-operating income, net</t>
  </si>
  <si>
    <t>Current assets</t>
  </si>
  <si>
    <t xml:space="preserve">       Total operating profit</t>
  </si>
  <si>
    <t xml:space="preserve">     Total operating segments</t>
  </si>
  <si>
    <t xml:space="preserve">     Total consolidated</t>
  </si>
  <si>
    <t xml:space="preserve">  Additional paid-in capital</t>
  </si>
  <si>
    <t>THREE MONTHS ENDED</t>
  </si>
  <si>
    <t>March 27, 2011</t>
  </si>
  <si>
    <t>March 28, 2010</t>
  </si>
  <si>
    <t>Common shares reported in stockholders' equity at quarter end:</t>
  </si>
  <si>
    <r>
      <t xml:space="preserve">March 27, 2011 </t>
    </r>
    <r>
      <rPr>
        <b/>
        <vertAlign val="superscript"/>
        <sz val="18"/>
        <rFont val="Times New Roman"/>
        <family val="1"/>
      </rPr>
      <t>(a) (b)</t>
    </r>
  </si>
  <si>
    <r>
      <t xml:space="preserve">March 28, 2010 </t>
    </r>
    <r>
      <rPr>
        <vertAlign val="superscript"/>
        <sz val="18"/>
        <rFont val="Times New Roman"/>
        <family val="1"/>
      </rPr>
      <t>(a) (b)</t>
    </r>
  </si>
  <si>
    <t>Unusual Item - 2010</t>
  </si>
  <si>
    <r>
      <rPr>
        <vertAlign val="superscript"/>
        <sz val="14"/>
        <rFont val="Times New Roman"/>
        <family val="1"/>
      </rPr>
      <t>1</t>
    </r>
    <r>
      <rPr>
        <sz val="14"/>
        <rFont val="Times New Roman"/>
        <family val="1"/>
      </rPr>
      <t xml:space="preserve">  There were no unusual items reported in first quarter of 2011.</t>
    </r>
  </si>
  <si>
    <t>MARCH 27,</t>
  </si>
  <si>
    <t>Proceeds from short-term investment transactions</t>
  </si>
  <si>
    <t>Net increase in cash and cash equivalents</t>
  </si>
  <si>
    <t>Balance at March 27, 2011</t>
  </si>
  <si>
    <t>March 27,</t>
  </si>
  <si>
    <t>2010</t>
  </si>
  <si>
    <t>Other non-operating income (expense), net</t>
  </si>
  <si>
    <t>Earnings from discontinued operations</t>
  </si>
  <si>
    <t>Net Sales, Operating Profit and Margins</t>
  </si>
  <si>
    <t>Net sales:</t>
  </si>
  <si>
    <t xml:space="preserve">   Aeronautics</t>
  </si>
  <si>
    <t xml:space="preserve">   Electronic Systems</t>
  </si>
  <si>
    <t xml:space="preserve">   Information Systems &amp; Global Solutions</t>
  </si>
  <si>
    <t xml:space="preserve">   Space Systems</t>
  </si>
  <si>
    <t>Operating profit:</t>
  </si>
  <si>
    <t xml:space="preserve">      Segment operating profit</t>
  </si>
  <si>
    <t xml:space="preserve">      Total operating profit</t>
  </si>
  <si>
    <t>Margins:</t>
  </si>
  <si>
    <t xml:space="preserve">      Total operating segments</t>
  </si>
  <si>
    <t xml:space="preserve">      Total consolidated</t>
  </si>
  <si>
    <t xml:space="preserve">    and tables of financial information included herein are labeled based on that convention.</t>
  </si>
  <si>
    <r>
      <rPr>
        <vertAlign val="superscript"/>
        <sz val="18"/>
        <rFont val="Times New Roman"/>
        <family val="1"/>
      </rPr>
      <t xml:space="preserve">(a)  </t>
    </r>
    <r>
      <rPr>
        <sz val="18"/>
        <rFont val="Times New Roman"/>
        <family val="1"/>
      </rPr>
      <t xml:space="preserve">It is the Corporation's practice to close its books and records on the Sunday prior to the end of the calendar quarter.  The interim financial statements </t>
    </r>
  </si>
  <si>
    <t xml:space="preserve">    </t>
  </si>
  <si>
    <r>
      <t xml:space="preserve">THREE MONTHS ENDED MARCH 28, 2010 </t>
    </r>
    <r>
      <rPr>
        <b/>
        <vertAlign val="superscript"/>
        <sz val="14"/>
        <rFont val="Times New Roman"/>
        <family val="1"/>
      </rPr>
      <t>1</t>
    </r>
  </si>
  <si>
    <t xml:space="preserve">      a total of 14.7 million shares under the new program for $1,057 million, and there remained $1,943 million authorized for additional share repurchases.  </t>
  </si>
  <si>
    <r>
      <t xml:space="preserve">THREE MONTHS ENDED </t>
    </r>
    <r>
      <rPr>
        <b/>
        <vertAlign val="superscript"/>
        <sz val="12"/>
        <rFont val="Times New Roman"/>
        <family val="1"/>
      </rPr>
      <t>(a)</t>
    </r>
  </si>
  <si>
    <t xml:space="preserve">      Total stockholders' equity</t>
  </si>
  <si>
    <r>
      <t xml:space="preserve">2010 </t>
    </r>
    <r>
      <rPr>
        <vertAlign val="superscript"/>
        <sz val="12"/>
        <rFont val="Times New Roman"/>
        <family val="1"/>
      </rPr>
      <t>(a)</t>
    </r>
  </si>
  <si>
    <t xml:space="preserve">  Amortization of purchased intangibles</t>
  </si>
  <si>
    <t xml:space="preserve">  Stock-based compensation</t>
  </si>
  <si>
    <t xml:space="preserve">      Postretirement benefit plans</t>
  </si>
  <si>
    <t xml:space="preserve">      Income taxes</t>
  </si>
  <si>
    <r>
      <t xml:space="preserve">Cumulative effect of a change in accounting principle </t>
    </r>
    <r>
      <rPr>
        <b/>
        <vertAlign val="superscript"/>
        <sz val="12"/>
        <rFont val="Times New Roman"/>
        <family val="1"/>
      </rPr>
      <t>(a)</t>
    </r>
  </si>
  <si>
    <t xml:space="preserve">  Receivables</t>
  </si>
  <si>
    <t xml:space="preserve">  Changes in assets and liabilities:</t>
  </si>
  <si>
    <t xml:space="preserve">      Receivables</t>
  </si>
  <si>
    <t xml:space="preserve">   Total</t>
  </si>
  <si>
    <t>Other, net</t>
  </si>
  <si>
    <t xml:space="preserve">      Other, net</t>
  </si>
  <si>
    <t xml:space="preserve">      share repurchase program for the repurchase of its common stock, up to an authorized amount of $3.0 billion.  As of Mar. 27, 2011, the Corporation had repurchased </t>
  </si>
  <si>
    <t>As Reported</t>
  </si>
  <si>
    <t>Adjustment</t>
  </si>
  <si>
    <t xml:space="preserve">      Unallocated corporate expense, net </t>
  </si>
  <si>
    <r>
      <rPr>
        <vertAlign val="superscript"/>
        <sz val="12"/>
        <rFont val="Times New Roman"/>
        <family val="1"/>
      </rPr>
      <t xml:space="preserve">(a)  </t>
    </r>
    <r>
      <rPr>
        <sz val="12"/>
        <rFont val="Times New Roman"/>
        <family val="1"/>
      </rPr>
      <t xml:space="preserve">As previously disclosed, the Corporation changed its methodology for recognizing net sales for service contracts with the </t>
    </r>
  </si>
  <si>
    <t xml:space="preserve">    U.S. Government effective Jan. 1, 2011. The Corporation now recognizes sales on those contracts using the preferable </t>
  </si>
  <si>
    <t xml:space="preserve">    percentage-of-completion (POC) method consistent with its accounting for product sales and others in the industry. All </t>
  </si>
  <si>
    <r>
      <rPr>
        <vertAlign val="superscript"/>
        <sz val="12"/>
        <rFont val="Times New Roman"/>
        <family val="1"/>
      </rPr>
      <t xml:space="preserve">(a)  </t>
    </r>
    <r>
      <rPr>
        <sz val="12"/>
        <rFont val="Times New Roman"/>
        <family val="1"/>
      </rPr>
      <t xml:space="preserve">As previously disclosed, the Corporation changed its methodology for recognizing net sales for service contracts with the U.S. </t>
    </r>
  </si>
  <si>
    <t xml:space="preserve">    Government effective Jan. 1, 2011. The Corporation now recognizes sales on those contracts using the preferable percentage-of-completion</t>
  </si>
  <si>
    <t xml:space="preserve">      Jan. 1, 2011. The Corporation now recognizes sales on those contracts using the preferable percentage-of-completion (POC) method consistent with its </t>
  </si>
  <si>
    <r>
      <rPr>
        <vertAlign val="superscript"/>
        <sz val="18"/>
        <rFont val="Times New Roman"/>
        <family val="1"/>
      </rPr>
      <t xml:space="preserve">(a)  </t>
    </r>
    <r>
      <rPr>
        <sz val="18"/>
        <rFont val="Times New Roman"/>
        <family val="1"/>
      </rPr>
      <t xml:space="preserve">As previously disclosed, the Corporation changed its methodology for recognizing net sales for service contracts with the U.S. Government effective Jan. 1, 2011. The Corporation now recognizes sales on those contracts using the </t>
    </r>
  </si>
  <si>
    <r>
      <rPr>
        <vertAlign val="superscript"/>
        <sz val="18"/>
        <rFont val="Times New Roman"/>
        <family val="1"/>
      </rPr>
      <t xml:space="preserve">(a)  </t>
    </r>
    <r>
      <rPr>
        <sz val="18"/>
        <rFont val="Times New Roman"/>
        <family val="1"/>
      </rPr>
      <t xml:space="preserve">As previously disclosed, the Corporation changed its methodology for recognizing net sales for service contracts with the U.S. Government effective Jan. 1, 2011. The Corporation now recognizes </t>
    </r>
  </si>
  <si>
    <t xml:space="preserve">    sales on those contracts using the preferable percentage-of-completion (POC) method consistent with its accounting for product sales and others in the industry. All prior periods presented have been </t>
  </si>
  <si>
    <r>
      <rPr>
        <vertAlign val="superscript"/>
        <sz val="18"/>
        <rFont val="Times New Roman"/>
        <family val="1"/>
      </rPr>
      <t xml:space="preserve">(b)  </t>
    </r>
    <r>
      <rPr>
        <sz val="18"/>
        <rFont val="Times New Roman"/>
        <family val="1"/>
      </rPr>
      <t>As previously disclosed, the Corporation changed its methodology for recognizing net sales for service contracts with the U.S. Government effective</t>
    </r>
  </si>
  <si>
    <t xml:space="preserve">    Jan. 1, 2011. The Corporation now recognizes sales on those contracts using the preferable percentage-of-completion (POC) method consistent with </t>
  </si>
  <si>
    <t xml:space="preserve">    Integration Group (EIG) in 2010. The Corporation closed on its sale of PAE in the second quarter on April 4, 2011 and that of EIG on Nov. 22, 2010.</t>
  </si>
  <si>
    <t xml:space="preserve"> Other unallocated Corporate income (expense), net:</t>
  </si>
  <si>
    <t xml:space="preserve">    FAS/CAS pension adjustment</t>
  </si>
  <si>
    <t xml:space="preserve">      FAS pension expense</t>
  </si>
  <si>
    <t xml:space="preserve">    FAS/CAS pension adjustment - income (expense)</t>
  </si>
  <si>
    <t xml:space="preserve">    Other, net</t>
  </si>
  <si>
    <t xml:space="preserve">    Stock compensation expense</t>
  </si>
  <si>
    <t xml:space="preserve">Year Ended December 31, 2010 </t>
  </si>
  <si>
    <t>Quarter Ended March 28, 2010</t>
  </si>
  <si>
    <t xml:space="preserve">Quarter Ended June 27, 2010 </t>
  </si>
  <si>
    <t xml:space="preserve">Quarter Ended September 26, 2010 </t>
  </si>
  <si>
    <t xml:space="preserve">Quarter Ended December 31, 2010 </t>
  </si>
  <si>
    <t>Year Ended December 31, 2009</t>
  </si>
  <si>
    <t>Year Ended December 31, 2008</t>
  </si>
  <si>
    <t xml:space="preserve">Year Ended December 31, 2009 </t>
  </si>
  <si>
    <t xml:space="preserve">    its accounting for product sales and others in the industry. All prior periods presented have been adjusted for this immaterial change.</t>
  </si>
  <si>
    <t xml:space="preserve">    prior periods presented have been adjusted for this immaterial change.</t>
  </si>
  <si>
    <t xml:space="preserve">      accounting for product sales and others in the industry. All prior periods presented have been adjusted for this immaterial change.</t>
  </si>
  <si>
    <t xml:space="preserve">    preferable percentage-of-completion (POC) method consistent with its accounting for product sales and others in the industry. All prior periods presented have been adjusted for this immaterial change.</t>
  </si>
  <si>
    <t xml:space="preserve">    adjusted for this immaterial change.  </t>
  </si>
  <si>
    <r>
      <t xml:space="preserve">Other comprehensive income, net of tax </t>
    </r>
    <r>
      <rPr>
        <b/>
        <vertAlign val="superscript"/>
        <sz val="12"/>
        <rFont val="Times New Roman"/>
        <family val="1"/>
      </rPr>
      <t>(d)</t>
    </r>
  </si>
  <si>
    <t>(d) Primarily represents the reclassification adjustment for recognition of prior period amounts related to postretirement benefit plans of $165 million.</t>
  </si>
  <si>
    <t xml:space="preserve">    for this immaterial change.</t>
  </si>
  <si>
    <r>
      <t xml:space="preserve">Adjusted </t>
    </r>
    <r>
      <rPr>
        <b/>
        <vertAlign val="superscript"/>
        <sz val="20"/>
        <rFont val="Times New Roman"/>
        <family val="1"/>
      </rPr>
      <t>(a)</t>
    </r>
  </si>
  <si>
    <r>
      <t xml:space="preserve">Adjusted </t>
    </r>
    <r>
      <rPr>
        <b/>
        <vertAlign val="superscript"/>
        <sz val="16"/>
        <rFont val="Times New Roman"/>
        <family val="1"/>
      </rPr>
      <t xml:space="preserve"> </t>
    </r>
    <r>
      <rPr>
        <b/>
        <vertAlign val="superscript"/>
        <sz val="20"/>
        <rFont val="Times New Roman"/>
        <family val="1"/>
      </rPr>
      <t>(a)</t>
    </r>
  </si>
  <si>
    <r>
      <t xml:space="preserve">Earnings (loss) from discontinued operations </t>
    </r>
    <r>
      <rPr>
        <b/>
        <vertAlign val="superscript"/>
        <sz val="18"/>
        <rFont val="Times New Roman"/>
        <family val="1"/>
      </rPr>
      <t>(c)</t>
    </r>
  </si>
  <si>
    <r>
      <rPr>
        <vertAlign val="superscript"/>
        <sz val="18"/>
        <rFont val="Times New Roman"/>
        <family val="1"/>
      </rPr>
      <t>(c)</t>
    </r>
    <r>
      <rPr>
        <sz val="18"/>
        <rFont val="Times New Roman"/>
        <family val="1"/>
      </rPr>
      <t xml:space="preserve"> Discontinued operations include the operating results of Pacific Architects and Engineers, Inc. (PAE) for all periods presented, and those of Enterprise </t>
    </r>
  </si>
  <si>
    <t xml:space="preserve">      Less: CAS expense</t>
  </si>
  <si>
    <t xml:space="preserve">  Assets of discontinued operation held for sale</t>
  </si>
  <si>
    <t xml:space="preserve">  Liabilities of discontinued operation held for sale</t>
  </si>
  <si>
    <t xml:space="preserve">    (POC) method consistent with its accounting for product sales and others in the industry. All prior periods presented have been adjusted </t>
  </si>
  <si>
    <t>Stock-based awards and ESOP activity</t>
  </si>
  <si>
    <r>
      <t>(a)</t>
    </r>
    <r>
      <rPr>
        <vertAlign val="superscript"/>
        <sz val="10"/>
        <rFont val="Times New Roman"/>
        <family val="1"/>
      </rPr>
      <t xml:space="preserve">  </t>
    </r>
    <r>
      <rPr>
        <sz val="10"/>
        <rFont val="Times New Roman"/>
        <family val="1"/>
      </rPr>
      <t xml:space="preserve">As previously disclosed, the Corporation changed its methodology for recognizing net sales for service contracts with the U.S. Government effective </t>
    </r>
  </si>
  <si>
    <t xml:space="preserve">(b) The Corporation repurchased 3.5 million shares for $281 million during the first quarter.  In Oct. 2010, the Corporation's Board of Directors approved a new </t>
  </si>
  <si>
    <t>(c) Includes dividends ($0.75 per share) declared and paid in the first quarter.</t>
  </si>
  <si>
    <r>
      <t xml:space="preserve">Repurchases of common stock </t>
    </r>
    <r>
      <rPr>
        <b/>
        <vertAlign val="superscript"/>
        <sz val="12"/>
        <rFont val="Times New Roman"/>
        <family val="1"/>
      </rPr>
      <t>(b)</t>
    </r>
  </si>
  <si>
    <r>
      <t xml:space="preserve">Common stock dividends declared </t>
    </r>
    <r>
      <rPr>
        <b/>
        <vertAlign val="superscript"/>
        <sz val="12"/>
        <rFont val="Times New Roman"/>
        <family val="1"/>
      </rPr>
      <t>(c)</t>
    </r>
  </si>
  <si>
    <r>
      <t>As Reported and Adjusted to Reflect the Change in Revenue Recognition Methedology</t>
    </r>
    <r>
      <rPr>
        <b/>
        <vertAlign val="superscript"/>
        <sz val="16"/>
        <rFont val="Times New Roman"/>
        <family val="1"/>
      </rPr>
      <t xml:space="preserve"> </t>
    </r>
    <r>
      <rPr>
        <b/>
        <vertAlign val="superscript"/>
        <sz val="20"/>
        <rFont val="Times New Roman"/>
        <family val="1"/>
      </rPr>
      <t>(a)</t>
    </r>
  </si>
  <si>
    <t>Earnings (loss) from discontinued operations</t>
  </si>
  <si>
    <t xml:space="preserve">      Unallocated corporate income (expense), net </t>
  </si>
  <si>
    <t xml:space="preserve">Issuances of common stock </t>
  </si>
  <si>
    <t>Balance at December 31, 2010, as adjusted</t>
  </si>
</sst>
</file>

<file path=xl/styles.xml><?xml version="1.0" encoding="utf-8"?>
<styleSheet xmlns="http://schemas.openxmlformats.org/spreadsheetml/2006/main">
  <numFmts count="22">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0.0%"/>
    <numFmt numFmtId="166" formatCode="General_)"/>
    <numFmt numFmtId="167" formatCode="_(* #,##0.0_);_(* \(#,##0.0\);_(* &quot;-&quot;_);_(@_)"/>
    <numFmt numFmtId="168" formatCode="_(&quot;$&quot;* #,##0_);_(&quot;$&quot;* \(#,##0\);_(&quot;$&quot;* &quot;-&quot;??_);_(@_)"/>
    <numFmt numFmtId="169" formatCode="_(* #,##0.0_);_(* \(#,##0.0\);_(* &quot;-&quot;??_);_(@_)"/>
    <numFmt numFmtId="170" formatCode="_(* #,##0_);_(* \(#,##0\);_(* &quot;-&quot;??_);_(@_)"/>
    <numFmt numFmtId="171" formatCode="0.0_);\(0.0\)"/>
    <numFmt numFmtId="172" formatCode="_(&quot;$&quot;\ #,##0_);_(&quot;$&quot;\ \(#,##0\);_(&quot;$&quot;\ &quot;-&quot;??_);_(@_)"/>
    <numFmt numFmtId="173" formatCode="mmmm\ d\,\ yyyy"/>
    <numFmt numFmtId="174" formatCode="_(&quot;$&quot;\ #,##0_);_(&quot;$&quot;\(#,##0\);_(&quot;$&quot;&quot;-&quot;_);_(@_)"/>
    <numFmt numFmtId="175" formatCode="mmmm\ dd\,\ yyyy"/>
    <numFmt numFmtId="176" formatCode="0.0%;\(0.0%\)"/>
    <numFmt numFmtId="177" formatCode="0.0_)"/>
    <numFmt numFmtId="178" formatCode="[$-409]mmmm\ d\,\ yyyy;@"/>
    <numFmt numFmtId="179" formatCode="#,##0_);[Red]\(#,##0\);_(* &quot;-&quot;_)"/>
  </numFmts>
  <fonts count="44">
    <font>
      <sz val="12"/>
      <name val="Arial"/>
    </font>
    <font>
      <sz val="11"/>
      <color theme="1"/>
      <name val="Calibri"/>
      <family val="2"/>
      <scheme val="minor"/>
    </font>
    <font>
      <sz val="10"/>
      <name val="Arial"/>
      <family val="2"/>
    </font>
    <font>
      <sz val="12"/>
      <name val="Arial"/>
      <family val="2"/>
    </font>
    <font>
      <sz val="10"/>
      <name val="Arial"/>
      <family val="2"/>
    </font>
    <font>
      <sz val="10"/>
      <name val="Times New Roman"/>
      <family val="1"/>
    </font>
    <font>
      <b/>
      <sz val="12"/>
      <name val="Arial"/>
      <family val="2"/>
    </font>
    <font>
      <sz val="14"/>
      <name val="Times New Roman"/>
      <family val="1"/>
    </font>
    <font>
      <sz val="12"/>
      <name val="Times New Roman"/>
      <family val="1"/>
    </font>
    <font>
      <b/>
      <sz val="12"/>
      <name val="Times New Roman"/>
      <family val="1"/>
    </font>
    <font>
      <b/>
      <vertAlign val="superscript"/>
      <sz val="12"/>
      <name val="Times New Roman"/>
      <family val="1"/>
    </font>
    <font>
      <b/>
      <u/>
      <sz val="12"/>
      <name val="Times New Roman"/>
      <family val="1"/>
    </font>
    <font>
      <b/>
      <sz val="12"/>
      <name val="Arial"/>
      <family val="2"/>
    </font>
    <font>
      <b/>
      <sz val="18"/>
      <name val="Arial"/>
      <family val="2"/>
    </font>
    <font>
      <sz val="14"/>
      <name val="Arial"/>
      <family val="2"/>
    </font>
    <font>
      <b/>
      <u/>
      <sz val="14"/>
      <name val="Times New Roman"/>
      <family val="1"/>
    </font>
    <font>
      <sz val="10"/>
      <name val="Times New Roman"/>
      <family val="1"/>
    </font>
    <font>
      <sz val="11"/>
      <name val="Times New Roman"/>
      <family val="1"/>
    </font>
    <font>
      <b/>
      <sz val="14"/>
      <name val="Times New Roman"/>
      <family val="1"/>
    </font>
    <font>
      <u/>
      <sz val="14"/>
      <name val="Times New Roman"/>
      <family val="1"/>
    </font>
    <font>
      <u/>
      <sz val="12"/>
      <name val="Times New Roman"/>
      <family val="1"/>
    </font>
    <font>
      <b/>
      <i/>
      <sz val="12"/>
      <name val="Times New Roman"/>
      <family val="1"/>
    </font>
    <font>
      <sz val="10"/>
      <name val="Arial"/>
      <family val="2"/>
    </font>
    <font>
      <vertAlign val="superscript"/>
      <sz val="12"/>
      <name val="Times New Roman"/>
      <family val="1"/>
    </font>
    <font>
      <b/>
      <sz val="18"/>
      <name val="Times New Roman"/>
      <family val="1"/>
    </font>
    <font>
      <sz val="18"/>
      <name val="Times New Roman"/>
      <family val="1"/>
    </font>
    <font>
      <b/>
      <vertAlign val="superscript"/>
      <sz val="18"/>
      <name val="Times New Roman"/>
      <family val="1"/>
    </font>
    <font>
      <b/>
      <sz val="10"/>
      <name val="Times New Roman"/>
      <family val="1"/>
    </font>
    <font>
      <vertAlign val="superscript"/>
      <sz val="18"/>
      <name val="Times New Roman"/>
      <family val="1"/>
    </font>
    <font>
      <sz val="14"/>
      <name val="Arial"/>
      <family val="2"/>
    </font>
    <font>
      <sz val="10"/>
      <name val="Times New Roman"/>
      <family val="1"/>
    </font>
    <font>
      <vertAlign val="superscript"/>
      <sz val="14"/>
      <name val="Times New Roman"/>
      <family val="1"/>
    </font>
    <font>
      <sz val="10"/>
      <name val="Arial"/>
      <family val="2"/>
    </font>
    <font>
      <b/>
      <sz val="14"/>
      <name val="Arial"/>
      <family val="2"/>
    </font>
    <font>
      <b/>
      <vertAlign val="superscript"/>
      <sz val="14"/>
      <name val="Times New Roman"/>
      <family val="1"/>
    </font>
    <font>
      <b/>
      <sz val="16"/>
      <name val="Times New Roman"/>
      <family val="1"/>
    </font>
    <font>
      <sz val="16"/>
      <name val="LMLOGO"/>
    </font>
    <font>
      <sz val="16"/>
      <name val="Times New Roman"/>
      <family val="1"/>
    </font>
    <font>
      <b/>
      <i/>
      <sz val="16"/>
      <name val="Times New Roman"/>
      <family val="1"/>
    </font>
    <font>
      <b/>
      <u/>
      <sz val="16"/>
      <name val="Times New Roman"/>
      <family val="1"/>
    </font>
    <font>
      <b/>
      <vertAlign val="superscript"/>
      <sz val="16"/>
      <name val="Times New Roman"/>
      <family val="1"/>
    </font>
    <font>
      <vertAlign val="superscript"/>
      <sz val="10"/>
      <name val="Times New Roman"/>
      <family val="1"/>
    </font>
    <font>
      <sz val="12"/>
      <color rgb="FF000000"/>
      <name val="Arial"/>
      <family val="2"/>
    </font>
    <font>
      <b/>
      <vertAlign val="superscript"/>
      <sz val="20"/>
      <name val="Times New Roman"/>
      <family val="1"/>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s>
  <borders count="11">
    <border>
      <left/>
      <right/>
      <top/>
      <bottom/>
      <diagonal/>
    </border>
    <border>
      <left/>
      <right/>
      <top style="double">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right/>
      <top/>
      <bottom style="double">
        <color indexed="8"/>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8"/>
      </bottom>
      <diagonal/>
    </border>
  </borders>
  <cellStyleXfs count="37">
    <xf numFmtId="164" fontId="0" fillId="0" borderId="0"/>
    <xf numFmtId="43" fontId="2" fillId="0" borderId="0" applyFont="0" applyFill="0" applyBorder="0" applyAlignment="0" applyProtection="0"/>
    <xf numFmtId="37" fontId="2" fillId="0" borderId="0" applyFill="0" applyBorder="0" applyAlignment="0" applyProtection="0"/>
    <xf numFmtId="44" fontId="2" fillId="0" borderId="0" applyFont="0" applyFill="0" applyBorder="0" applyAlignment="0" applyProtection="0"/>
    <xf numFmtId="5" fontId="2" fillId="0" borderId="0" applyFill="0" applyBorder="0" applyAlignment="0" applyProtection="0"/>
    <xf numFmtId="173" fontId="2" fillId="0" borderId="0" applyFill="0" applyBorder="0" applyAlignment="0" applyProtection="0"/>
    <xf numFmtId="2" fontId="2" fillId="0" borderId="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164" fontId="3" fillId="0" borderId="0"/>
    <xf numFmtId="0" fontId="3" fillId="0" borderId="0"/>
    <xf numFmtId="0" fontId="17" fillId="0" borderId="0"/>
    <xf numFmtId="164" fontId="4"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0" fontId="16" fillId="0" borderId="0"/>
    <xf numFmtId="164" fontId="3" fillId="0" borderId="0"/>
    <xf numFmtId="164" fontId="3" fillId="0" borderId="0"/>
    <xf numFmtId="9" fontId="2" fillId="0" borderId="0" applyFont="0" applyFill="0" applyBorder="0" applyAlignment="0" applyProtection="0"/>
    <xf numFmtId="0" fontId="2" fillId="0" borderId="1" applyNumberFormat="0" applyFill="0" applyAlignment="0" applyProtection="0"/>
    <xf numFmtId="0" fontId="30" fillId="0" borderId="0"/>
    <xf numFmtId="44" fontId="32" fillId="0" borderId="0" applyFont="0" applyFill="0" applyBorder="0" applyAlignment="0" applyProtection="0"/>
    <xf numFmtId="43" fontId="32" fillId="0" borderId="0" applyFont="0" applyFill="0" applyBorder="0" applyAlignment="0" applyProtection="0"/>
    <xf numFmtId="164" fontId="3" fillId="0" borderId="0"/>
    <xf numFmtId="43" fontId="3"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xf numFmtId="0" fontId="3" fillId="0" borderId="0"/>
    <xf numFmtId="164" fontId="2" fillId="0" borderId="0"/>
    <xf numFmtId="0" fontId="3" fillId="0" borderId="0"/>
    <xf numFmtId="44" fontId="2" fillId="0" borderId="0" applyFont="0" applyFill="0" applyBorder="0" applyAlignment="0" applyProtection="0"/>
    <xf numFmtId="43" fontId="2" fillId="0" borderId="0" applyFont="0" applyFill="0" applyBorder="0" applyAlignment="0" applyProtection="0"/>
  </cellStyleXfs>
  <cellXfs count="505">
    <xf numFmtId="164" fontId="0" fillId="0" borderId="0" xfId="0"/>
    <xf numFmtId="164" fontId="8" fillId="2" borderId="0" xfId="0" applyFont="1" applyFill="1"/>
    <xf numFmtId="166" fontId="9" fillId="2" borderId="0" xfId="0" applyNumberFormat="1" applyFont="1" applyFill="1" applyAlignment="1" applyProtection="1">
      <alignment horizontal="left"/>
    </xf>
    <xf numFmtId="166" fontId="8" fillId="2" borderId="0" xfId="0" applyNumberFormat="1" applyFont="1" applyFill="1" applyProtection="1"/>
    <xf numFmtId="164" fontId="8" fillId="2" borderId="0" xfId="12" applyFont="1" applyFill="1"/>
    <xf numFmtId="0" fontId="9" fillId="2" borderId="2" xfId="10" applyFont="1" applyFill="1" applyBorder="1" applyAlignment="1" applyProtection="1">
      <alignment horizontal="centerContinuous" vertical="top"/>
      <protection locked="0"/>
    </xf>
    <xf numFmtId="166" fontId="8" fillId="2" borderId="0" xfId="0" applyNumberFormat="1" applyFont="1" applyFill="1" applyAlignment="1" applyProtection="1">
      <alignment horizontal="left"/>
    </xf>
    <xf numFmtId="5" fontId="8" fillId="2" borderId="0" xfId="0" applyNumberFormat="1" applyFont="1" applyFill="1" applyProtection="1"/>
    <xf numFmtId="170" fontId="8" fillId="2" borderId="0" xfId="1" applyNumberFormat="1" applyFont="1" applyFill="1" applyProtection="1"/>
    <xf numFmtId="170" fontId="8" fillId="2" borderId="0" xfId="1" applyNumberFormat="1" applyFont="1" applyFill="1" applyBorder="1" applyProtection="1"/>
    <xf numFmtId="164" fontId="8" fillId="2" borderId="0" xfId="0" applyFont="1" applyFill="1" applyBorder="1"/>
    <xf numFmtId="166" fontId="11" fillId="2" borderId="0" xfId="0" applyNumberFormat="1" applyFont="1" applyFill="1" applyAlignment="1" applyProtection="1">
      <alignment horizontal="left"/>
    </xf>
    <xf numFmtId="41" fontId="9" fillId="2" borderId="0" xfId="0" applyNumberFormat="1" applyFont="1" applyFill="1" applyProtection="1"/>
    <xf numFmtId="164" fontId="8" fillId="2" borderId="0" xfId="15" applyFont="1" applyFill="1"/>
    <xf numFmtId="164" fontId="8" fillId="2" borderId="0" xfId="15" applyFont="1" applyFill="1" applyBorder="1"/>
    <xf numFmtId="164" fontId="9" fillId="2" borderId="0" xfId="0" applyFont="1" applyFill="1" applyAlignment="1">
      <alignment horizontal="left"/>
    </xf>
    <xf numFmtId="166" fontId="9" fillId="2" borderId="0" xfId="9" applyNumberFormat="1" applyFont="1" applyFill="1" applyAlignment="1" applyProtection="1">
      <alignment horizontal="left"/>
    </xf>
    <xf numFmtId="166" fontId="9" fillId="2" borderId="0" xfId="21" applyNumberFormat="1" applyFont="1" applyFill="1" applyAlignment="1" applyProtection="1">
      <alignment horizontal="left"/>
    </xf>
    <xf numFmtId="164" fontId="8" fillId="2" borderId="0" xfId="21" applyFont="1" applyFill="1"/>
    <xf numFmtId="170" fontId="9" fillId="2" borderId="0" xfId="1" applyNumberFormat="1" applyFont="1" applyFill="1" applyBorder="1" applyProtection="1"/>
    <xf numFmtId="7" fontId="9" fillId="2" borderId="0" xfId="21" applyNumberFormat="1" applyFont="1" applyFill="1" applyBorder="1" applyProtection="1"/>
    <xf numFmtId="7" fontId="8" fillId="2" borderId="0" xfId="21" applyNumberFormat="1" applyFont="1" applyFill="1" applyBorder="1" applyProtection="1"/>
    <xf numFmtId="164" fontId="8" fillId="2" borderId="0" xfId="0" applyFont="1" applyFill="1" applyAlignment="1"/>
    <xf numFmtId="170" fontId="9" fillId="2" borderId="0" xfId="1" applyNumberFormat="1" applyFont="1" applyFill="1" applyProtection="1"/>
    <xf numFmtId="164" fontId="8" fillId="2" borderId="0" xfId="18" applyFont="1" applyFill="1"/>
    <xf numFmtId="164" fontId="9" fillId="2" borderId="0" xfId="18" applyFont="1" applyFill="1"/>
    <xf numFmtId="0" fontId="9" fillId="2" borderId="2" xfId="10" applyFont="1" applyFill="1" applyBorder="1" applyAlignment="1" applyProtection="1">
      <alignment horizontal="centerContinuous"/>
      <protection locked="0"/>
    </xf>
    <xf numFmtId="0" fontId="8" fillId="2" borderId="2" xfId="10" applyFont="1" applyFill="1" applyBorder="1" applyAlignment="1" applyProtection="1">
      <alignment horizontal="centerContinuous"/>
      <protection locked="0"/>
    </xf>
    <xf numFmtId="0" fontId="9" fillId="2" borderId="0" xfId="10" applyFont="1" applyFill="1" applyBorder="1" applyAlignment="1" applyProtection="1">
      <alignment horizontal="centerContinuous"/>
      <protection locked="0"/>
    </xf>
    <xf numFmtId="0" fontId="8" fillId="2" borderId="0" xfId="10" applyFont="1" applyFill="1" applyBorder="1" applyAlignment="1" applyProtection="1">
      <alignment horizontal="centerContinuous"/>
      <protection locked="0"/>
    </xf>
    <xf numFmtId="166" fontId="11" fillId="2" borderId="0" xfId="21" applyNumberFormat="1" applyFont="1" applyFill="1" applyBorder="1" applyAlignment="1" applyProtection="1">
      <alignment horizontal="left"/>
    </xf>
    <xf numFmtId="164" fontId="14" fillId="2" borderId="0" xfId="21" applyFont="1" applyFill="1"/>
    <xf numFmtId="164" fontId="8" fillId="0" borderId="0" xfId="18" applyFont="1" applyFill="1"/>
    <xf numFmtId="166" fontId="8" fillId="2" borderId="0" xfId="21" applyNumberFormat="1" applyFont="1" applyFill="1" applyProtection="1"/>
    <xf numFmtId="164" fontId="8" fillId="2" borderId="0" xfId="0" applyFont="1" applyFill="1" applyAlignment="1">
      <alignment horizontal="centerContinuous"/>
    </xf>
    <xf numFmtId="164" fontId="9" fillId="2" borderId="0" xfId="0" applyFont="1" applyFill="1" applyAlignment="1">
      <alignment horizontal="centerContinuous"/>
    </xf>
    <xf numFmtId="166" fontId="9" fillId="2" borderId="0" xfId="21" applyNumberFormat="1" applyFont="1" applyFill="1" applyProtection="1"/>
    <xf numFmtId="166" fontId="11" fillId="2" borderId="0" xfId="21" applyNumberFormat="1" applyFont="1" applyFill="1" applyProtection="1"/>
    <xf numFmtId="170" fontId="9" fillId="2" borderId="0" xfId="1" applyNumberFormat="1" applyFont="1" applyFill="1" applyAlignment="1">
      <alignment horizontal="left"/>
    </xf>
    <xf numFmtId="41" fontId="8" fillId="2" borderId="0" xfId="1" applyNumberFormat="1" applyFont="1" applyFill="1"/>
    <xf numFmtId="0" fontId="16" fillId="0" borderId="0" xfId="20"/>
    <xf numFmtId="0" fontId="12" fillId="2" borderId="0" xfId="20" applyFont="1" applyFill="1" applyBorder="1" applyAlignment="1" applyProtection="1">
      <alignment horizontal="centerContinuous"/>
      <protection locked="0"/>
    </xf>
    <xf numFmtId="0" fontId="12" fillId="2" borderId="0" xfId="20" applyFont="1" applyFill="1" applyBorder="1" applyAlignment="1">
      <alignment horizontal="centerContinuous"/>
    </xf>
    <xf numFmtId="0" fontId="9" fillId="2" borderId="0" xfId="20" applyFont="1" applyFill="1"/>
    <xf numFmtId="0" fontId="9" fillId="2" borderId="0" xfId="20" applyFont="1" applyFill="1" applyBorder="1" applyAlignment="1">
      <alignment horizontal="center"/>
    </xf>
    <xf numFmtId="0" fontId="9" fillId="2" borderId="0" xfId="20" applyFont="1" applyFill="1" applyBorder="1"/>
    <xf numFmtId="0" fontId="9" fillId="2" borderId="0" xfId="20" applyFont="1" applyFill="1" applyAlignment="1">
      <alignment horizontal="center"/>
    </xf>
    <xf numFmtId="0" fontId="9" fillId="2" borderId="2" xfId="20" applyFont="1" applyFill="1" applyBorder="1" applyAlignment="1">
      <alignment horizontal="center"/>
    </xf>
    <xf numFmtId="0" fontId="9" fillId="2" borderId="2" xfId="20" applyFont="1" applyFill="1" applyBorder="1"/>
    <xf numFmtId="0" fontId="9" fillId="2" borderId="3" xfId="20" applyFont="1" applyFill="1" applyBorder="1"/>
    <xf numFmtId="0" fontId="9" fillId="2" borderId="0" xfId="20" applyFont="1" applyFill="1" applyBorder="1" applyAlignment="1">
      <alignment horizontal="left"/>
    </xf>
    <xf numFmtId="166" fontId="8" fillId="2" borderId="0" xfId="9" applyNumberFormat="1" applyFont="1" applyFill="1" applyProtection="1"/>
    <xf numFmtId="164" fontId="8" fillId="2" borderId="0" xfId="9" applyFont="1" applyFill="1"/>
    <xf numFmtId="166" fontId="11" fillId="2" borderId="0" xfId="9" applyNumberFormat="1" applyFont="1" applyFill="1" applyProtection="1"/>
    <xf numFmtId="166" fontId="9" fillId="2" borderId="0" xfId="9" applyNumberFormat="1" applyFont="1" applyFill="1" applyProtection="1"/>
    <xf numFmtId="166" fontId="3" fillId="2" borderId="0" xfId="9" applyNumberFormat="1" applyFont="1" applyFill="1" applyProtection="1"/>
    <xf numFmtId="166" fontId="11" fillId="2" borderId="0" xfId="9" applyNumberFormat="1" applyFont="1" applyFill="1" applyAlignment="1" applyProtection="1">
      <alignment horizontal="left"/>
    </xf>
    <xf numFmtId="5" fontId="9" fillId="2" borderId="0" xfId="9" applyNumberFormat="1" applyFont="1" applyFill="1" applyProtection="1"/>
    <xf numFmtId="37" fontId="8" fillId="2" borderId="0" xfId="9" applyNumberFormat="1" applyFont="1" applyFill="1" applyProtection="1"/>
    <xf numFmtId="5" fontId="8" fillId="2" borderId="0" xfId="9" applyNumberFormat="1" applyFont="1" applyFill="1" applyProtection="1"/>
    <xf numFmtId="42" fontId="8" fillId="2" borderId="0" xfId="3" applyNumberFormat="1" applyFont="1" applyFill="1" applyProtection="1"/>
    <xf numFmtId="41" fontId="8" fillId="2" borderId="0" xfId="1" applyNumberFormat="1" applyFont="1" applyFill="1" applyProtection="1"/>
    <xf numFmtId="41" fontId="8" fillId="2" borderId="4" xfId="1" applyNumberFormat="1" applyFont="1" applyFill="1" applyBorder="1" applyProtection="1"/>
    <xf numFmtId="41" fontId="8" fillId="2" borderId="4" xfId="1" applyNumberFormat="1" applyFont="1" applyFill="1" applyBorder="1"/>
    <xf numFmtId="41" fontId="9" fillId="2" borderId="0" xfId="1" applyNumberFormat="1" applyFont="1" applyFill="1"/>
    <xf numFmtId="41" fontId="8" fillId="2" borderId="0" xfId="1" applyNumberFormat="1" applyFont="1" applyFill="1" applyBorder="1" applyProtection="1"/>
    <xf numFmtId="164" fontId="8" fillId="2" borderId="0" xfId="14" applyFont="1" applyFill="1"/>
    <xf numFmtId="164" fontId="9" fillId="2" borderId="0" xfId="14" applyFont="1" applyFill="1"/>
    <xf numFmtId="164" fontId="7" fillId="2" borderId="0" xfId="14" applyFont="1" applyFill="1"/>
    <xf numFmtId="41" fontId="9" fillId="2" borderId="0" xfId="9" applyNumberFormat="1" applyFont="1" applyFill="1" applyBorder="1" applyAlignment="1" applyProtection="1">
      <alignment horizontal="center"/>
    </xf>
    <xf numFmtId="166" fontId="9" fillId="2" borderId="0" xfId="9" applyNumberFormat="1" applyFont="1" applyFill="1" applyBorder="1" applyProtection="1"/>
    <xf numFmtId="171" fontId="8" fillId="2" borderId="0" xfId="9" applyNumberFormat="1" applyFont="1" applyFill="1" applyBorder="1" applyProtection="1"/>
    <xf numFmtId="41" fontId="9" fillId="2" borderId="0" xfId="9" applyNumberFormat="1" applyFont="1" applyFill="1" applyBorder="1" applyAlignment="1">
      <alignment horizontal="center"/>
    </xf>
    <xf numFmtId="42" fontId="9" fillId="2" borderId="0" xfId="3" applyNumberFormat="1" applyFont="1" applyFill="1" applyBorder="1" applyAlignment="1" applyProtection="1">
      <alignment horizontal="center"/>
    </xf>
    <xf numFmtId="41" fontId="8" fillId="2" borderId="0" xfId="9" applyNumberFormat="1" applyFont="1" applyFill="1" applyBorder="1" applyAlignment="1">
      <alignment horizontal="center"/>
    </xf>
    <xf numFmtId="166" fontId="9" fillId="2" borderId="0" xfId="9" quotePrefix="1" applyNumberFormat="1" applyFont="1" applyFill="1" applyAlignment="1" applyProtection="1">
      <alignment horizontal="left"/>
    </xf>
    <xf numFmtId="164" fontId="8" fillId="2" borderId="0" xfId="12" applyFont="1" applyFill="1" applyBorder="1"/>
    <xf numFmtId="166" fontId="8" fillId="2" borderId="0" xfId="9" applyNumberFormat="1" applyFont="1" applyFill="1" applyAlignment="1" applyProtection="1">
      <alignment horizontal="left"/>
    </xf>
    <xf numFmtId="1" fontId="9" fillId="2" borderId="2" xfId="0" quotePrefix="1" applyNumberFormat="1" applyFont="1" applyFill="1" applyBorder="1" applyAlignment="1" applyProtection="1">
      <alignment horizontal="center"/>
    </xf>
    <xf numFmtId="164" fontId="8" fillId="2" borderId="0" xfId="0" applyFont="1" applyFill="1" applyBorder="1" applyAlignment="1">
      <alignment horizontal="center"/>
    </xf>
    <xf numFmtId="164" fontId="8" fillId="2" borderId="0" xfId="15" applyFont="1" applyFill="1" applyBorder="1" applyAlignment="1">
      <alignment horizontal="centerContinuous"/>
    </xf>
    <xf numFmtId="164" fontId="14" fillId="2" borderId="0" xfId="21" applyFont="1" applyFill="1" applyBorder="1"/>
    <xf numFmtId="166" fontId="3" fillId="2" borderId="0" xfId="21" applyNumberFormat="1" applyFont="1" applyFill="1" applyProtection="1"/>
    <xf numFmtId="164" fontId="8" fillId="2" borderId="0" xfId="13" applyFont="1" applyFill="1"/>
    <xf numFmtId="5" fontId="8" fillId="2" borderId="0" xfId="0" applyNumberFormat="1" applyFont="1" applyFill="1" applyBorder="1" applyProtection="1"/>
    <xf numFmtId="166" fontId="18" fillId="2" borderId="0" xfId="0" applyNumberFormat="1" applyFont="1" applyFill="1" applyAlignment="1" applyProtection="1">
      <alignment horizontal="left"/>
    </xf>
    <xf numFmtId="37" fontId="7" fillId="2" borderId="0" xfId="0" applyNumberFormat="1" applyFont="1" applyFill="1" applyProtection="1"/>
    <xf numFmtId="164" fontId="7" fillId="2" borderId="0" xfId="18" applyFont="1" applyFill="1"/>
    <xf numFmtId="164" fontId="7" fillId="2" borderId="0" xfId="0" applyFont="1" applyFill="1"/>
    <xf numFmtId="166" fontId="15" fillId="2" borderId="0" xfId="21" applyNumberFormat="1" applyFont="1" applyFill="1" applyBorder="1" applyAlignment="1" applyProtection="1">
      <alignment horizontal="left"/>
    </xf>
    <xf numFmtId="7" fontId="18" fillId="2" borderId="0" xfId="21" applyNumberFormat="1" applyFont="1" applyFill="1" applyBorder="1" applyProtection="1"/>
    <xf numFmtId="7" fontId="7" fillId="2" borderId="0" xfId="21" applyNumberFormat="1" applyFont="1" applyFill="1" applyBorder="1" applyProtection="1"/>
    <xf numFmtId="164" fontId="7" fillId="2" borderId="0" xfId="15" applyFont="1" applyFill="1" applyBorder="1"/>
    <xf numFmtId="164" fontId="7" fillId="2" borderId="0" xfId="12" applyFont="1" applyFill="1"/>
    <xf numFmtId="164" fontId="18" fillId="2" borderId="0" xfId="12" applyFont="1" applyFill="1"/>
    <xf numFmtId="170" fontId="7" fillId="2" borderId="0" xfId="1" applyNumberFormat="1" applyFont="1" applyFill="1" applyBorder="1" applyAlignment="1" applyProtection="1">
      <alignment horizontal="right"/>
    </xf>
    <xf numFmtId="164" fontId="7" fillId="2" borderId="0" xfId="0" applyFont="1" applyFill="1" applyAlignment="1"/>
    <xf numFmtId="0" fontId="18" fillId="2" borderId="2" xfId="10" applyFont="1" applyFill="1" applyBorder="1" applyAlignment="1" applyProtection="1">
      <alignment horizontal="centerContinuous"/>
      <protection locked="0"/>
    </xf>
    <xf numFmtId="0" fontId="7" fillId="2" borderId="2" xfId="10" applyFont="1" applyFill="1" applyBorder="1" applyAlignment="1" applyProtection="1">
      <alignment horizontal="centerContinuous"/>
      <protection locked="0"/>
    </xf>
    <xf numFmtId="0" fontId="18" fillId="2" borderId="0" xfId="10" applyFont="1" applyFill="1" applyBorder="1" applyAlignment="1" applyProtection="1">
      <alignment horizontal="centerContinuous"/>
      <protection locked="0"/>
    </xf>
    <xf numFmtId="0" fontId="7" fillId="2" borderId="0" xfId="10" applyFont="1" applyFill="1" applyBorder="1" applyAlignment="1" applyProtection="1">
      <alignment horizontal="centerContinuous"/>
      <protection locked="0"/>
    </xf>
    <xf numFmtId="43" fontId="15" fillId="2" borderId="0" xfId="1" quotePrefix="1" applyFont="1" applyFill="1" applyAlignment="1">
      <alignment horizontal="right" vertical="top"/>
    </xf>
    <xf numFmtId="43" fontId="19" fillId="2" borderId="0" xfId="1" applyFont="1" applyFill="1" applyAlignment="1">
      <alignment horizontal="right" vertical="top"/>
    </xf>
    <xf numFmtId="164" fontId="7" fillId="2" borderId="0" xfId="0" applyFont="1" applyFill="1" applyAlignment="1">
      <alignment vertical="top"/>
    </xf>
    <xf numFmtId="164" fontId="18" fillId="2" borderId="0" xfId="0" applyFont="1" applyFill="1" applyAlignment="1">
      <alignment vertical="top"/>
    </xf>
    <xf numFmtId="172" fontId="18" fillId="2" borderId="0" xfId="3" applyNumberFormat="1" applyFont="1" applyFill="1" applyProtection="1"/>
    <xf numFmtId="168" fontId="7" fillId="2" borderId="6" xfId="3" applyNumberFormat="1" applyFont="1" applyFill="1" applyBorder="1" applyProtection="1"/>
    <xf numFmtId="172" fontId="18" fillId="2" borderId="0" xfId="3" applyNumberFormat="1" applyFont="1" applyFill="1" applyBorder="1" applyProtection="1"/>
    <xf numFmtId="172" fontId="7" fillId="2" borderId="0" xfId="3" applyNumberFormat="1" applyFont="1" applyFill="1" applyBorder="1" applyProtection="1"/>
    <xf numFmtId="164" fontId="7" fillId="2" borderId="2" xfId="0" applyFont="1" applyFill="1" applyBorder="1"/>
    <xf numFmtId="164" fontId="18" fillId="2" borderId="2" xfId="0" applyFont="1" applyFill="1" applyBorder="1"/>
    <xf numFmtId="164" fontId="18" fillId="0" borderId="2" xfId="12" applyFont="1" applyFill="1" applyBorder="1"/>
    <xf numFmtId="164" fontId="7" fillId="2" borderId="0" xfId="0" applyFont="1" applyFill="1" applyAlignment="1">
      <alignment horizontal="right" vertical="top"/>
    </xf>
    <xf numFmtId="164" fontId="18" fillId="0" borderId="0" xfId="12" applyFont="1" applyFill="1"/>
    <xf numFmtId="164" fontId="18" fillId="0" borderId="0" xfId="18" applyFont="1" applyFill="1"/>
    <xf numFmtId="164" fontId="7" fillId="2" borderId="2" xfId="12" applyFont="1" applyFill="1" applyBorder="1" applyAlignment="1">
      <alignment horizontal="centerContinuous"/>
    </xf>
    <xf numFmtId="164" fontId="18" fillId="0" borderId="2" xfId="12" applyFont="1" applyFill="1" applyBorder="1" applyAlignment="1">
      <alignment horizontal="centerContinuous"/>
    </xf>
    <xf numFmtId="166" fontId="15" fillId="2" borderId="0" xfId="0" applyNumberFormat="1" applyFont="1" applyFill="1" applyAlignment="1" applyProtection="1">
      <alignment horizontal="left"/>
    </xf>
    <xf numFmtId="166" fontId="8" fillId="2" borderId="0" xfId="9" applyNumberFormat="1" applyFont="1" applyFill="1" applyAlignment="1" applyProtection="1">
      <alignment wrapText="1"/>
    </xf>
    <xf numFmtId="164" fontId="8" fillId="2" borderId="0" xfId="0" applyFont="1" applyFill="1" applyAlignment="1">
      <alignment horizontal="left"/>
    </xf>
    <xf numFmtId="0" fontId="9" fillId="2" borderId="0" xfId="10" applyFont="1" applyFill="1" applyBorder="1" applyAlignment="1" applyProtection="1">
      <alignment horizontal="center" vertical="top"/>
      <protection locked="0"/>
    </xf>
    <xf numFmtId="164" fontId="3" fillId="2" borderId="0" xfId="21" applyFont="1" applyFill="1"/>
    <xf numFmtId="166" fontId="9" fillId="2" borderId="0" xfId="21" applyNumberFormat="1" applyFont="1" applyFill="1" applyAlignment="1" applyProtection="1">
      <alignment horizontal="right"/>
    </xf>
    <xf numFmtId="41" fontId="8" fillId="2" borderId="0" xfId="1" applyNumberFormat="1" applyFont="1" applyFill="1" applyAlignment="1">
      <alignment horizontal="right"/>
    </xf>
    <xf numFmtId="164" fontId="8" fillId="2" borderId="2" xfId="14" applyFont="1" applyFill="1" applyBorder="1" applyAlignment="1">
      <alignment horizontal="centerContinuous"/>
    </xf>
    <xf numFmtId="164" fontId="18" fillId="2" borderId="4" xfId="0" applyFont="1" applyFill="1" applyBorder="1" applyAlignment="1">
      <alignment horizontal="center" wrapText="1"/>
    </xf>
    <xf numFmtId="164" fontId="18" fillId="2" borderId="0" xfId="0" applyFont="1" applyFill="1" applyBorder="1" applyAlignment="1">
      <alignment vertical="top"/>
    </xf>
    <xf numFmtId="168" fontId="7" fillId="0" borderId="0" xfId="3" applyNumberFormat="1" applyFont="1" applyFill="1" applyBorder="1" applyProtection="1"/>
    <xf numFmtId="164" fontId="8" fillId="2" borderId="0" xfId="0" applyFont="1" applyFill="1" applyBorder="1" applyAlignment="1">
      <alignment horizontal="left"/>
    </xf>
    <xf numFmtId="170" fontId="9" fillId="2" borderId="0" xfId="1" applyNumberFormat="1" applyFont="1" applyFill="1" applyBorder="1" applyAlignment="1">
      <alignment horizontal="left"/>
    </xf>
    <xf numFmtId="168" fontId="9" fillId="2" borderId="0" xfId="3" applyNumberFormat="1" applyFont="1" applyFill="1" applyBorder="1" applyProtection="1"/>
    <xf numFmtId="41" fontId="9" fillId="2" borderId="0" xfId="20" applyNumberFormat="1" applyFont="1" applyFill="1" applyProtection="1"/>
    <xf numFmtId="5" fontId="9" fillId="2" borderId="0" xfId="20" applyNumberFormat="1" applyFont="1" applyFill="1" applyProtection="1"/>
    <xf numFmtId="41" fontId="9" fillId="2" borderId="0" xfId="20" applyNumberFormat="1" applyFont="1" applyFill="1" applyBorder="1" applyProtection="1"/>
    <xf numFmtId="170" fontId="9" fillId="2" borderId="0" xfId="1" applyNumberFormat="1" applyFont="1" applyFill="1" applyProtection="1">
      <protection locked="0"/>
    </xf>
    <xf numFmtId="170" fontId="7" fillId="0" borderId="4" xfId="1" applyNumberFormat="1" applyFont="1" applyFill="1" applyBorder="1" applyAlignment="1">
      <alignment horizontal="right" vertical="top"/>
    </xf>
    <xf numFmtId="37" fontId="9" fillId="2" borderId="0" xfId="20" applyNumberFormat="1" applyFont="1" applyFill="1" applyProtection="1">
      <protection locked="0"/>
    </xf>
    <xf numFmtId="0" fontId="9" fillId="2" borderId="0" xfId="20" applyFont="1" applyFill="1" applyProtection="1">
      <protection locked="0"/>
    </xf>
    <xf numFmtId="37" fontId="9" fillId="2" borderId="0" xfId="20" applyNumberFormat="1" applyFont="1" applyFill="1" applyBorder="1" applyProtection="1"/>
    <xf numFmtId="170" fontId="9" fillId="2" borderId="0" xfId="1" applyNumberFormat="1" applyFont="1" applyFill="1" applyBorder="1"/>
    <xf numFmtId="0" fontId="8" fillId="2" borderId="0" xfId="20" applyFont="1" applyFill="1"/>
    <xf numFmtId="0" fontId="8" fillId="2" borderId="0" xfId="20" applyFont="1" applyFill="1" applyAlignment="1">
      <alignment horizontal="left"/>
    </xf>
    <xf numFmtId="41" fontId="9" fillId="2" borderId="0" xfId="1" applyNumberFormat="1" applyFont="1" applyFill="1" applyProtection="1"/>
    <xf numFmtId="41" fontId="9" fillId="2" borderId="4" xfId="1" applyNumberFormat="1" applyFont="1" applyFill="1" applyBorder="1" applyProtection="1"/>
    <xf numFmtId="41" fontId="9" fillId="2" borderId="4" xfId="1" applyNumberFormat="1" applyFont="1" applyFill="1" applyBorder="1"/>
    <xf numFmtId="41" fontId="9" fillId="2" borderId="0" xfId="1" applyNumberFormat="1" applyFont="1" applyFill="1" applyBorder="1" applyProtection="1"/>
    <xf numFmtId="42" fontId="9" fillId="2" borderId="5" xfId="3" applyNumberFormat="1" applyFont="1" applyFill="1" applyBorder="1" applyProtection="1"/>
    <xf numFmtId="168" fontId="9" fillId="2" borderId="0" xfId="3" applyNumberFormat="1" applyFont="1" applyFill="1" applyProtection="1"/>
    <xf numFmtId="168" fontId="9" fillId="2" borderId="7" xfId="3" applyNumberFormat="1" applyFont="1" applyFill="1" applyBorder="1" applyProtection="1"/>
    <xf numFmtId="168" fontId="18" fillId="0" borderId="0" xfId="3" applyNumberFormat="1" applyFont="1" applyFill="1" applyBorder="1" applyProtection="1"/>
    <xf numFmtId="164" fontId="8" fillId="0" borderId="0" xfId="0" applyFont="1" applyFill="1"/>
    <xf numFmtId="170" fontId="18" fillId="0" borderId="4" xfId="1" applyNumberFormat="1" applyFont="1" applyFill="1" applyBorder="1" applyAlignment="1">
      <alignment horizontal="right" vertical="top"/>
    </xf>
    <xf numFmtId="42" fontId="9" fillId="2" borderId="0" xfId="3" applyNumberFormat="1" applyFont="1" applyFill="1" applyProtection="1"/>
    <xf numFmtId="0" fontId="16" fillId="2" borderId="0" xfId="20" applyFill="1"/>
    <xf numFmtId="170" fontId="9" fillId="2" borderId="4" xfId="1" applyNumberFormat="1" applyFont="1" applyFill="1" applyBorder="1" applyProtection="1"/>
    <xf numFmtId="170" fontId="8" fillId="2" borderId="4" xfId="1" applyNumberFormat="1" applyFont="1" applyFill="1" applyBorder="1" applyProtection="1"/>
    <xf numFmtId="168" fontId="9" fillId="2" borderId="5" xfId="3" applyNumberFormat="1" applyFont="1" applyFill="1" applyBorder="1" applyProtection="1"/>
    <xf numFmtId="166" fontId="20" fillId="2" borderId="0" xfId="21" applyNumberFormat="1" applyFont="1" applyFill="1" applyProtection="1"/>
    <xf numFmtId="1" fontId="8" fillId="2" borderId="2" xfId="0" quotePrefix="1" applyNumberFormat="1" applyFont="1" applyFill="1" applyBorder="1" applyAlignment="1" applyProtection="1">
      <alignment horizontal="center"/>
    </xf>
    <xf numFmtId="168" fontId="8" fillId="2" borderId="7" xfId="3" applyNumberFormat="1" applyFont="1" applyFill="1" applyBorder="1" applyProtection="1"/>
    <xf numFmtId="170" fontId="8" fillId="2" borderId="0" xfId="1" applyNumberFormat="1" applyFont="1" applyFill="1" applyAlignment="1" applyProtection="1">
      <alignment horizontal="right"/>
    </xf>
    <xf numFmtId="171" fontId="9" fillId="2" borderId="0" xfId="9" applyNumberFormat="1" applyFont="1" applyFill="1" applyProtection="1"/>
    <xf numFmtId="171" fontId="9" fillId="2" borderId="0" xfId="9" applyNumberFormat="1" applyFont="1" applyFill="1"/>
    <xf numFmtId="170" fontId="8" fillId="2" borderId="0" xfId="1" applyNumberFormat="1" applyFont="1" applyFill="1" applyBorder="1" applyAlignment="1" applyProtection="1">
      <alignment horizontal="right"/>
    </xf>
    <xf numFmtId="0" fontId="8" fillId="2" borderId="0" xfId="20" applyFont="1" applyFill="1" applyAlignment="1">
      <alignment horizontal="centerContinuous"/>
    </xf>
    <xf numFmtId="0" fontId="9" fillId="2" borderId="0" xfId="20" applyFont="1" applyFill="1" applyAlignment="1">
      <alignment horizontal="centerContinuous"/>
    </xf>
    <xf numFmtId="175" fontId="6" fillId="2" borderId="0" xfId="20" applyNumberFormat="1" applyFont="1" applyFill="1" applyBorder="1" applyAlignment="1">
      <alignment horizontal="centerContinuous"/>
    </xf>
    <xf numFmtId="0" fontId="9" fillId="2" borderId="0" xfId="20" applyFont="1" applyFill="1" applyAlignment="1">
      <alignment horizontal="left"/>
    </xf>
    <xf numFmtId="5" fontId="9" fillId="2" borderId="0" xfId="20" applyNumberFormat="1" applyFont="1" applyFill="1" applyBorder="1" applyProtection="1"/>
    <xf numFmtId="174" fontId="9" fillId="2" borderId="0" xfId="20" applyNumberFormat="1" applyFont="1" applyFill="1" applyBorder="1" applyProtection="1"/>
    <xf numFmtId="170" fontId="9" fillId="2" borderId="0" xfId="1" applyNumberFormat="1" applyFont="1" applyFill="1"/>
    <xf numFmtId="0" fontId="9" fillId="2" borderId="4" xfId="20" applyFont="1" applyFill="1" applyBorder="1"/>
    <xf numFmtId="41" fontId="9" fillId="2" borderId="4" xfId="20" applyNumberFormat="1" applyFont="1" applyFill="1" applyBorder="1" applyProtection="1"/>
    <xf numFmtId="0" fontId="9" fillId="2" borderId="0" xfId="20" applyFont="1" applyFill="1" applyAlignment="1" applyProtection="1">
      <alignment horizontal="left"/>
      <protection locked="0"/>
    </xf>
    <xf numFmtId="5" fontId="9" fillId="2" borderId="5" xfId="20" applyNumberFormat="1" applyFont="1" applyFill="1" applyBorder="1" applyProtection="1"/>
    <xf numFmtId="174" fontId="9" fillId="2" borderId="5" xfId="20" applyNumberFormat="1" applyFont="1" applyFill="1" applyBorder="1" applyProtection="1"/>
    <xf numFmtId="5" fontId="9" fillId="2" borderId="0" xfId="0" applyNumberFormat="1" applyFont="1" applyFill="1" applyBorder="1" applyProtection="1"/>
    <xf numFmtId="164" fontId="8" fillId="2" borderId="0" xfId="21" applyFont="1" applyFill="1" applyAlignment="1">
      <alignment horizontal="center"/>
    </xf>
    <xf numFmtId="166" fontId="11" fillId="2" borderId="0" xfId="21" applyNumberFormat="1" applyFont="1" applyFill="1" applyAlignment="1" applyProtection="1">
      <alignment horizontal="centerContinuous"/>
    </xf>
    <xf numFmtId="164" fontId="9" fillId="2" borderId="0" xfId="21" applyFont="1" applyFill="1" applyAlignment="1">
      <alignment horizontal="right"/>
    </xf>
    <xf numFmtId="0" fontId="9" fillId="2" borderId="0" xfId="10" applyFont="1" applyFill="1" applyBorder="1" applyAlignment="1" applyProtection="1">
      <alignment vertical="top"/>
      <protection locked="0"/>
    </xf>
    <xf numFmtId="164" fontId="9" fillId="2" borderId="0" xfId="0" applyFont="1" applyFill="1"/>
    <xf numFmtId="5" fontId="8" fillId="2" borderId="0" xfId="21" applyNumberFormat="1" applyFont="1" applyFill="1" applyBorder="1" applyProtection="1"/>
    <xf numFmtId="166" fontId="8" fillId="3" borderId="0" xfId="0" applyNumberFormat="1" applyFont="1" applyFill="1" applyProtection="1"/>
    <xf numFmtId="166" fontId="8" fillId="3" borderId="0" xfId="22" applyNumberFormat="1" applyFont="1" applyFill="1" applyProtection="1"/>
    <xf numFmtId="43" fontId="8" fillId="2" borderId="0" xfId="1" applyFont="1" applyFill="1" applyProtection="1"/>
    <xf numFmtId="166" fontId="8" fillId="2" borderId="0" xfId="22" applyNumberFormat="1" applyFont="1" applyFill="1" applyProtection="1"/>
    <xf numFmtId="164" fontId="9" fillId="2" borderId="0" xfId="12" applyFont="1" applyFill="1"/>
    <xf numFmtId="166" fontId="10" fillId="2" borderId="0" xfId="22" applyNumberFormat="1" applyFont="1" applyFill="1" applyAlignment="1" applyProtection="1">
      <alignment horizontal="right"/>
    </xf>
    <xf numFmtId="172" fontId="8" fillId="2" borderId="0" xfId="3" applyNumberFormat="1" applyFont="1" applyFill="1" applyProtection="1"/>
    <xf numFmtId="172" fontId="9" fillId="2" borderId="0" xfId="3" applyNumberFormat="1" applyFont="1" applyFill="1" applyProtection="1"/>
    <xf numFmtId="164" fontId="21" fillId="2" borderId="0" xfId="0" applyFont="1" applyFill="1" applyAlignment="1">
      <alignment horizontal="left"/>
    </xf>
    <xf numFmtId="179" fontId="9" fillId="2" borderId="0" xfId="1" applyNumberFormat="1" applyFont="1" applyFill="1" applyProtection="1"/>
    <xf numFmtId="179" fontId="8" fillId="2" borderId="0" xfId="1" applyNumberFormat="1" applyFont="1" applyFill="1" applyProtection="1"/>
    <xf numFmtId="168" fontId="8" fillId="2" borderId="5" xfId="3" applyNumberFormat="1" applyFont="1" applyFill="1" applyBorder="1" applyProtection="1"/>
    <xf numFmtId="172" fontId="9" fillId="2" borderId="0" xfId="3" applyNumberFormat="1" applyFont="1" applyFill="1" applyBorder="1" applyProtection="1"/>
    <xf numFmtId="172" fontId="8" fillId="2" borderId="0" xfId="3" applyNumberFormat="1" applyFont="1" applyFill="1" applyBorder="1" applyProtection="1"/>
    <xf numFmtId="166" fontId="10" fillId="2" borderId="0" xfId="22" applyNumberFormat="1" applyFont="1" applyFill="1" applyProtection="1"/>
    <xf numFmtId="164" fontId="8" fillId="2" borderId="0" xfId="16" applyFont="1" applyFill="1"/>
    <xf numFmtId="172" fontId="7" fillId="2" borderId="0" xfId="3" applyNumberFormat="1" applyFont="1" applyFill="1" applyProtection="1"/>
    <xf numFmtId="37" fontId="7" fillId="2" borderId="0" xfId="12" applyNumberFormat="1" applyFont="1" applyFill="1" applyBorder="1"/>
    <xf numFmtId="164" fontId="7" fillId="2" borderId="0" xfId="12" applyFont="1" applyFill="1" applyBorder="1"/>
    <xf numFmtId="168" fontId="18" fillId="2" borderId="6" xfId="3" applyNumberFormat="1" applyFont="1" applyFill="1" applyBorder="1" applyProtection="1"/>
    <xf numFmtId="164" fontId="9" fillId="0" borderId="0" xfId="18" applyFont="1" applyFill="1"/>
    <xf numFmtId="164" fontId="9" fillId="2" borderId="0" xfId="19" applyFont="1" applyFill="1"/>
    <xf numFmtId="164" fontId="8" fillId="2" borderId="0" xfId="19" applyFont="1" applyFill="1"/>
    <xf numFmtId="164" fontId="9" fillId="2" borderId="0" xfId="0" applyFont="1" applyFill="1" applyAlignment="1"/>
    <xf numFmtId="166" fontId="8" fillId="2" borderId="0" xfId="0" applyNumberFormat="1" applyFont="1" applyFill="1" applyAlignment="1" applyProtection="1">
      <alignment horizontal="center"/>
    </xf>
    <xf numFmtId="164" fontId="9" fillId="2" borderId="0" xfId="0" applyFont="1" applyFill="1" applyBorder="1" applyAlignment="1">
      <alignment horizontal="left"/>
    </xf>
    <xf numFmtId="166" fontId="9" fillId="2" borderId="0" xfId="0" applyNumberFormat="1" applyFont="1" applyFill="1" applyAlignment="1" applyProtection="1">
      <alignment horizontal="right"/>
    </xf>
    <xf numFmtId="164" fontId="11" fillId="2" borderId="0" xfId="0" applyFont="1" applyFill="1" applyAlignment="1">
      <alignment horizontal="left"/>
    </xf>
    <xf numFmtId="164" fontId="9" fillId="2" borderId="0" xfId="0" applyFont="1" applyFill="1" applyProtection="1">
      <protection locked="0"/>
    </xf>
    <xf numFmtId="164" fontId="8" fillId="2" borderId="0" xfId="0" applyFont="1" applyFill="1" applyProtection="1">
      <protection locked="0"/>
    </xf>
    <xf numFmtId="41" fontId="8" fillId="2" borderId="0" xfId="0" applyNumberFormat="1" applyFont="1" applyFill="1" applyProtection="1"/>
    <xf numFmtId="41" fontId="9" fillId="2" borderId="0" xfId="0" applyNumberFormat="1" applyFont="1" applyFill="1" applyAlignment="1" applyProtection="1">
      <alignment horizontal="centerContinuous"/>
    </xf>
    <xf numFmtId="41" fontId="9" fillId="2" borderId="0" xfId="0" applyNumberFormat="1" applyFont="1" applyFill="1" applyBorder="1" applyProtection="1"/>
    <xf numFmtId="41" fontId="8" fillId="2" borderId="0" xfId="0" applyNumberFormat="1" applyFont="1" applyFill="1" applyBorder="1" applyProtection="1"/>
    <xf numFmtId="41" fontId="9" fillId="2" borderId="4" xfId="0" applyNumberFormat="1" applyFont="1" applyFill="1" applyBorder="1" applyProtection="1"/>
    <xf numFmtId="41" fontId="8" fillId="2" borderId="4" xfId="0" applyNumberFormat="1" applyFont="1" applyFill="1" applyBorder="1" applyProtection="1"/>
    <xf numFmtId="172" fontId="9" fillId="2" borderId="0" xfId="3" quotePrefix="1" applyNumberFormat="1" applyFont="1" applyFill="1" applyAlignment="1" applyProtection="1">
      <alignment horizontal="centerContinuous"/>
    </xf>
    <xf numFmtId="0" fontId="11" fillId="2" borderId="0" xfId="10" applyFont="1" applyFill="1" applyAlignment="1">
      <alignment horizontal="left"/>
    </xf>
    <xf numFmtId="170" fontId="9" fillId="2" borderId="0" xfId="1" applyNumberFormat="1" applyFont="1" applyFill="1" applyBorder="1" applyAlignment="1" applyProtection="1">
      <alignment horizontal="right"/>
    </xf>
    <xf numFmtId="164" fontId="23" fillId="2" borderId="0" xfId="19" applyFont="1" applyFill="1"/>
    <xf numFmtId="166" fontId="9" fillId="2" borderId="0" xfId="22" applyNumberFormat="1" applyFont="1" applyFill="1" applyProtection="1"/>
    <xf numFmtId="164" fontId="9" fillId="2" borderId="0" xfId="12" applyFont="1" applyFill="1" applyBorder="1"/>
    <xf numFmtId="5" fontId="8" fillId="0" borderId="0" xfId="0" applyNumberFormat="1" applyFont="1" applyBorder="1" applyProtection="1"/>
    <xf numFmtId="164" fontId="11" fillId="0" borderId="0" xfId="0" applyFont="1" applyFill="1" applyAlignment="1">
      <alignment horizontal="left"/>
    </xf>
    <xf numFmtId="164" fontId="9" fillId="0" borderId="0" xfId="0" applyFont="1" applyFill="1" applyAlignment="1">
      <alignment horizontal="left"/>
    </xf>
    <xf numFmtId="164" fontId="9" fillId="0" borderId="0" xfId="0" applyFont="1" applyFill="1"/>
    <xf numFmtId="41" fontId="9" fillId="0" borderId="0" xfId="0" applyNumberFormat="1" applyFont="1" applyFill="1" applyProtection="1"/>
    <xf numFmtId="41" fontId="8" fillId="0" borderId="0" xfId="0" applyNumberFormat="1" applyFont="1" applyFill="1" applyProtection="1"/>
    <xf numFmtId="41" fontId="9" fillId="0" borderId="0" xfId="0" applyNumberFormat="1" applyFont="1" applyFill="1" applyAlignment="1" applyProtection="1">
      <alignment horizontal="left"/>
    </xf>
    <xf numFmtId="164" fontId="8" fillId="0" borderId="0" xfId="0" applyFont="1" applyFill="1" applyAlignment="1">
      <alignment horizontal="left"/>
    </xf>
    <xf numFmtId="39" fontId="9" fillId="0" borderId="0" xfId="0" applyNumberFormat="1" applyFont="1" applyFill="1" applyProtection="1"/>
    <xf numFmtId="176" fontId="9" fillId="0" borderId="0" xfId="1" applyNumberFormat="1" applyFont="1" applyFill="1" applyAlignment="1">
      <alignment horizontal="right"/>
    </xf>
    <xf numFmtId="167" fontId="9" fillId="0" borderId="0" xfId="0" applyNumberFormat="1" applyFont="1" applyFill="1" applyAlignment="1" applyProtection="1">
      <alignment horizontal="left"/>
    </xf>
    <xf numFmtId="176" fontId="8" fillId="0" borderId="0" xfId="1" applyNumberFormat="1" applyFont="1" applyFill="1" applyAlignment="1">
      <alignment horizontal="right"/>
    </xf>
    <xf numFmtId="169" fontId="8" fillId="0" borderId="0" xfId="1" applyNumberFormat="1" applyFont="1" applyFill="1" applyAlignment="1">
      <alignment horizontal="right"/>
    </xf>
    <xf numFmtId="167" fontId="9" fillId="0" borderId="0" xfId="0" applyNumberFormat="1" applyFont="1" applyFill="1" applyAlignment="1" applyProtection="1">
      <alignment horizontal="right"/>
    </xf>
    <xf numFmtId="166" fontId="24" fillId="2" borderId="0" xfId="0" applyNumberFormat="1" applyFont="1" applyFill="1" applyAlignment="1" applyProtection="1">
      <alignment horizontal="left"/>
    </xf>
    <xf numFmtId="166" fontId="24" fillId="2" borderId="0" xfId="0" applyNumberFormat="1" applyFont="1" applyFill="1" applyProtection="1"/>
    <xf numFmtId="166" fontId="25" fillId="2" borderId="0" xfId="0" applyNumberFormat="1" applyFont="1" applyFill="1" applyProtection="1"/>
    <xf numFmtId="164" fontId="25" fillId="2" borderId="0" xfId="22" applyFont="1" applyFill="1"/>
    <xf numFmtId="164" fontId="25" fillId="2" borderId="0" xfId="12" applyFont="1" applyFill="1"/>
    <xf numFmtId="164" fontId="25" fillId="2" borderId="0" xfId="0" applyFont="1" applyFill="1"/>
    <xf numFmtId="0" fontId="24" fillId="2" borderId="2" xfId="10" applyFont="1" applyFill="1" applyBorder="1" applyAlignment="1" applyProtection="1">
      <alignment horizontal="centerContinuous" vertical="top"/>
      <protection locked="0"/>
    </xf>
    <xf numFmtId="164" fontId="24" fillId="2" borderId="0" xfId="22" applyFont="1" applyFill="1"/>
    <xf numFmtId="164" fontId="24" fillId="2" borderId="0" xfId="12" applyFont="1" applyFill="1"/>
    <xf numFmtId="5" fontId="24" fillId="2" borderId="0" xfId="0" applyNumberFormat="1" applyFont="1" applyFill="1" applyProtection="1"/>
    <xf numFmtId="37" fontId="25" fillId="2" borderId="0" xfId="0" applyNumberFormat="1" applyFont="1" applyFill="1" applyProtection="1"/>
    <xf numFmtId="5" fontId="25" fillId="2" borderId="0" xfId="0" applyNumberFormat="1" applyFont="1" applyFill="1" applyProtection="1"/>
    <xf numFmtId="9" fontId="25" fillId="2" borderId="0" xfId="23" applyFont="1" applyFill="1" applyProtection="1"/>
    <xf numFmtId="170" fontId="24" fillId="2" borderId="4" xfId="1" applyNumberFormat="1" applyFont="1" applyFill="1" applyBorder="1" applyProtection="1"/>
    <xf numFmtId="170" fontId="25" fillId="2" borderId="4" xfId="1" applyNumberFormat="1" applyFont="1" applyFill="1" applyBorder="1" applyProtection="1"/>
    <xf numFmtId="170" fontId="25" fillId="2" borderId="0" xfId="1" applyNumberFormat="1" applyFont="1" applyFill="1" applyProtection="1"/>
    <xf numFmtId="170" fontId="24" fillId="2" borderId="0" xfId="1" applyNumberFormat="1" applyFont="1" applyFill="1" applyProtection="1"/>
    <xf numFmtId="166" fontId="24" fillId="2" borderId="0" xfId="0" quotePrefix="1" applyNumberFormat="1" applyFont="1" applyFill="1" applyAlignment="1" applyProtection="1">
      <alignment horizontal="left"/>
    </xf>
    <xf numFmtId="165" fontId="24" fillId="2" borderId="5" xfId="23" applyNumberFormat="1" applyFont="1" applyFill="1" applyBorder="1" applyProtection="1"/>
    <xf numFmtId="165" fontId="25" fillId="2" borderId="0" xfId="0" applyNumberFormat="1" applyFont="1" applyFill="1" applyProtection="1"/>
    <xf numFmtId="165" fontId="25" fillId="2" borderId="5" xfId="23" applyNumberFormat="1" applyFont="1" applyFill="1" applyBorder="1" applyProtection="1"/>
    <xf numFmtId="7" fontId="24" fillId="2" borderId="0" xfId="0" applyNumberFormat="1" applyFont="1" applyFill="1" applyProtection="1"/>
    <xf numFmtId="7" fontId="25" fillId="2" borderId="0" xfId="0" applyNumberFormat="1" applyFont="1" applyFill="1" applyProtection="1"/>
    <xf numFmtId="166" fontId="24" fillId="2" borderId="0" xfId="0" applyNumberFormat="1" applyFont="1" applyFill="1" applyBorder="1" applyAlignment="1" applyProtection="1">
      <alignment horizontal="left"/>
    </xf>
    <xf numFmtId="9" fontId="25" fillId="2" borderId="0" xfId="23" applyFont="1" applyFill="1" applyBorder="1" applyProtection="1"/>
    <xf numFmtId="164" fontId="25" fillId="2" borderId="0" xfId="0" applyFont="1" applyFill="1" applyBorder="1"/>
    <xf numFmtId="164" fontId="25" fillId="2" borderId="0" xfId="12" applyFont="1" applyFill="1" applyBorder="1"/>
    <xf numFmtId="43" fontId="25" fillId="2" borderId="0" xfId="1" applyFont="1" applyFill="1" applyBorder="1" applyProtection="1"/>
    <xf numFmtId="177" fontId="24" fillId="2" borderId="0" xfId="0" applyNumberFormat="1" applyFont="1" applyFill="1" applyProtection="1"/>
    <xf numFmtId="177" fontId="25" fillId="2" borderId="0" xfId="0" applyNumberFormat="1" applyFont="1" applyFill="1" applyProtection="1"/>
    <xf numFmtId="166" fontId="26" fillId="0" borderId="0" xfId="0" applyNumberFormat="1" applyFont="1" applyFill="1" applyAlignment="1" applyProtection="1">
      <alignment horizontal="right"/>
    </xf>
    <xf numFmtId="171" fontId="24" fillId="2" borderId="0" xfId="0" applyNumberFormat="1" applyFont="1" applyFill="1" applyProtection="1"/>
    <xf numFmtId="9" fontId="25" fillId="2" borderId="0" xfId="0" applyNumberFormat="1" applyFont="1" applyFill="1" applyProtection="1"/>
    <xf numFmtId="164" fontId="24" fillId="2" borderId="0" xfId="0" applyFont="1" applyFill="1"/>
    <xf numFmtId="164" fontId="26" fillId="2" borderId="0" xfId="22" applyFont="1" applyFill="1"/>
    <xf numFmtId="164" fontId="25" fillId="2" borderId="0" xfId="17" applyFont="1" applyFill="1"/>
    <xf numFmtId="164" fontId="25" fillId="0" borderId="0" xfId="12" applyFont="1" applyFill="1"/>
    <xf numFmtId="164" fontId="25" fillId="0" borderId="0" xfId="17" applyFont="1" applyFill="1"/>
    <xf numFmtId="43" fontId="25" fillId="2" borderId="0" xfId="1" applyFont="1" applyFill="1"/>
    <xf numFmtId="169" fontId="9" fillId="0" borderId="0" xfId="1" applyNumberFormat="1" applyFont="1" applyFill="1" applyAlignment="1">
      <alignment horizontal="right"/>
    </xf>
    <xf numFmtId="166" fontId="20" fillId="2" borderId="0" xfId="0" applyNumberFormat="1" applyFont="1" applyFill="1" applyAlignment="1" applyProtection="1">
      <alignment horizontal="right" vertical="center"/>
    </xf>
    <xf numFmtId="166" fontId="11" fillId="2" borderId="0" xfId="21" quotePrefix="1" applyNumberFormat="1" applyFont="1" applyFill="1" applyAlignment="1" applyProtection="1">
      <alignment horizontal="right" vertical="center"/>
    </xf>
    <xf numFmtId="166" fontId="20" fillId="2" borderId="0" xfId="21" quotePrefix="1" applyNumberFormat="1" applyFont="1" applyFill="1" applyAlignment="1" applyProtection="1">
      <alignment horizontal="right" vertical="center"/>
    </xf>
    <xf numFmtId="44" fontId="25" fillId="2" borderId="0" xfId="3" applyFont="1" applyFill="1" applyProtection="1"/>
    <xf numFmtId="168" fontId="25" fillId="2" borderId="0" xfId="3" applyNumberFormat="1" applyFont="1" applyFill="1" applyProtection="1"/>
    <xf numFmtId="168" fontId="25" fillId="2" borderId="5" xfId="3" applyNumberFormat="1" applyFont="1" applyFill="1" applyBorder="1" applyProtection="1"/>
    <xf numFmtId="168" fontId="24" fillId="2" borderId="5" xfId="3" applyNumberFormat="1" applyFont="1" applyFill="1" applyBorder="1" applyProtection="1"/>
    <xf numFmtId="44" fontId="24" fillId="2" borderId="0" xfId="3" applyFont="1" applyFill="1" applyProtection="1"/>
    <xf numFmtId="168" fontId="24" fillId="2" borderId="0" xfId="3" applyNumberFormat="1" applyFont="1" applyFill="1" applyProtection="1"/>
    <xf numFmtId="168" fontId="8" fillId="2" borderId="6" xfId="3" applyNumberFormat="1" applyFont="1" applyFill="1" applyBorder="1" applyAlignment="1" applyProtection="1">
      <alignment horizontal="right"/>
    </xf>
    <xf numFmtId="168" fontId="9" fillId="2" borderId="6" xfId="3" applyNumberFormat="1" applyFont="1" applyFill="1" applyBorder="1" applyAlignment="1" applyProtection="1">
      <alignment horizontal="right"/>
    </xf>
    <xf numFmtId="41" fontId="9" fillId="2" borderId="0" xfId="20" applyNumberFormat="1" applyFont="1" applyFill="1" applyProtection="1">
      <protection locked="0"/>
    </xf>
    <xf numFmtId="168" fontId="9" fillId="0" borderId="0" xfId="3" applyNumberFormat="1" applyFont="1" applyFill="1" applyBorder="1" applyProtection="1"/>
    <xf numFmtId="166" fontId="26" fillId="2" borderId="0" xfId="22" applyNumberFormat="1" applyFont="1" applyFill="1" applyAlignment="1" applyProtection="1">
      <alignment horizontal="left"/>
    </xf>
    <xf numFmtId="167" fontId="8" fillId="0" borderId="0" xfId="0" applyNumberFormat="1" applyFont="1" applyFill="1" applyAlignment="1" applyProtection="1">
      <alignment horizontal="right"/>
    </xf>
    <xf numFmtId="168" fontId="8" fillId="2" borderId="0" xfId="3" applyNumberFormat="1" applyFont="1" applyFill="1" applyBorder="1" applyProtection="1"/>
    <xf numFmtId="164" fontId="0" fillId="2" borderId="0" xfId="0" applyFill="1" applyAlignment="1"/>
    <xf numFmtId="41" fontId="8" fillId="0" borderId="4" xfId="1" applyNumberFormat="1" applyFont="1" applyFill="1" applyBorder="1" applyProtection="1"/>
    <xf numFmtId="166" fontId="24" fillId="2" borderId="4" xfId="0" quotePrefix="1" applyNumberFormat="1" applyFont="1" applyFill="1" applyBorder="1" applyAlignment="1" applyProtection="1">
      <alignment horizontal="center"/>
    </xf>
    <xf numFmtId="166" fontId="25" fillId="2" borderId="4" xfId="0" quotePrefix="1" applyNumberFormat="1" applyFont="1" applyFill="1" applyBorder="1" applyAlignment="1" applyProtection="1">
      <alignment horizontal="center"/>
    </xf>
    <xf numFmtId="166" fontId="9" fillId="2" borderId="4" xfId="0" quotePrefix="1" applyNumberFormat="1" applyFont="1" applyFill="1" applyBorder="1" applyAlignment="1" applyProtection="1">
      <alignment horizontal="center"/>
    </xf>
    <xf numFmtId="166" fontId="8" fillId="2" borderId="4" xfId="0" quotePrefix="1" applyNumberFormat="1" applyFont="1" applyFill="1" applyBorder="1" applyAlignment="1" applyProtection="1">
      <alignment horizontal="center"/>
    </xf>
    <xf numFmtId="170" fontId="10" fillId="2" borderId="0" xfId="1" quotePrefix="1" applyNumberFormat="1" applyFont="1" applyFill="1" applyBorder="1" applyAlignment="1"/>
    <xf numFmtId="166" fontId="27" fillId="2" borderId="0" xfId="0" applyNumberFormat="1" applyFont="1" applyFill="1" applyAlignment="1" applyProtection="1">
      <alignment horizontal="left"/>
    </xf>
    <xf numFmtId="0" fontId="16" fillId="0" borderId="0" xfId="20" applyFill="1"/>
    <xf numFmtId="0" fontId="9" fillId="0" borderId="0" xfId="20" applyFont="1" applyFill="1" applyAlignment="1">
      <alignment horizontal="left"/>
    </xf>
    <xf numFmtId="164" fontId="22" fillId="0" borderId="0" xfId="0" applyFont="1"/>
    <xf numFmtId="0" fontId="5" fillId="0" borderId="0" xfId="20" applyFont="1"/>
    <xf numFmtId="166" fontId="20" fillId="2" borderId="0" xfId="0" applyNumberFormat="1" applyFont="1" applyFill="1" applyAlignment="1" applyProtection="1">
      <alignment horizontal="left"/>
    </xf>
    <xf numFmtId="170" fontId="8" fillId="2" borderId="0" xfId="1" applyNumberFormat="1" applyFont="1" applyFill="1" applyAlignment="1">
      <alignment horizontal="left"/>
    </xf>
    <xf numFmtId="170" fontId="23" fillId="2" borderId="0" xfId="1" quotePrefix="1" applyNumberFormat="1" applyFont="1" applyFill="1" applyBorder="1" applyAlignment="1"/>
    <xf numFmtId="164" fontId="9" fillId="2" borderId="0" xfId="13" quotePrefix="1" applyFont="1" applyFill="1" applyBorder="1" applyAlignment="1">
      <alignment horizontal="center"/>
    </xf>
    <xf numFmtId="166" fontId="3" fillId="2" borderId="0" xfId="21" applyNumberFormat="1" applyFont="1" applyFill="1" applyBorder="1" applyProtection="1"/>
    <xf numFmtId="166" fontId="11" fillId="2" borderId="0" xfId="21" applyNumberFormat="1" applyFont="1" applyFill="1" applyBorder="1" applyProtection="1"/>
    <xf numFmtId="164" fontId="8" fillId="2" borderId="0" xfId="21" applyFont="1" applyFill="1" applyBorder="1"/>
    <xf numFmtId="166" fontId="11" fillId="2" borderId="0" xfId="21" quotePrefix="1" applyNumberFormat="1" applyFont="1" applyFill="1" applyBorder="1" applyAlignment="1" applyProtection="1">
      <alignment horizontal="right" vertical="center"/>
    </xf>
    <xf numFmtId="166" fontId="11" fillId="2" borderId="0" xfId="21" applyNumberFormat="1" applyFont="1" applyFill="1" applyBorder="1" applyAlignment="1" applyProtection="1">
      <alignment horizontal="centerContinuous"/>
    </xf>
    <xf numFmtId="166" fontId="20" fillId="2" borderId="0" xfId="21" quotePrefix="1" applyNumberFormat="1" applyFont="1" applyFill="1" applyBorder="1" applyAlignment="1" applyProtection="1">
      <alignment horizontal="right" vertical="center"/>
    </xf>
    <xf numFmtId="166" fontId="8" fillId="2" borderId="0" xfId="21" applyNumberFormat="1" applyFont="1" applyFill="1" applyBorder="1" applyAlignment="1" applyProtection="1"/>
    <xf numFmtId="166" fontId="11" fillId="2" borderId="0" xfId="21" applyNumberFormat="1" applyFont="1" applyFill="1" applyBorder="1" applyAlignment="1" applyProtection="1"/>
    <xf numFmtId="41" fontId="9" fillId="2" borderId="0" xfId="1" applyNumberFormat="1" applyFont="1" applyFill="1" applyBorder="1" applyAlignment="1"/>
    <xf numFmtId="41" fontId="8" fillId="2" borderId="0" xfId="1" applyNumberFormat="1" applyFont="1" applyFill="1" applyBorder="1"/>
    <xf numFmtId="41" fontId="8" fillId="2" borderId="0" xfId="1" applyNumberFormat="1" applyFont="1" applyFill="1" applyBorder="1" applyAlignment="1"/>
    <xf numFmtId="41" fontId="8" fillId="4" borderId="4" xfId="1" applyNumberFormat="1" applyFont="1" applyFill="1" applyBorder="1" applyProtection="1"/>
    <xf numFmtId="164" fontId="29" fillId="0" borderId="0" xfId="0" applyFont="1"/>
    <xf numFmtId="37" fontId="7" fillId="2" borderId="0" xfId="25" applyNumberFormat="1" applyFont="1" applyFill="1" applyBorder="1"/>
    <xf numFmtId="5" fontId="7" fillId="0" borderId="0" xfId="0" applyNumberFormat="1" applyFont="1" applyFill="1" applyProtection="1"/>
    <xf numFmtId="43" fontId="7" fillId="2" borderId="0" xfId="1" applyFont="1" applyFill="1" applyProtection="1"/>
    <xf numFmtId="43" fontId="7" fillId="0" borderId="0" xfId="1" applyFont="1" applyFill="1" applyProtection="1"/>
    <xf numFmtId="178" fontId="9" fillId="2" borderId="4" xfId="9" quotePrefix="1" applyNumberFormat="1" applyFont="1" applyFill="1" applyBorder="1" applyAlignment="1" applyProtection="1">
      <alignment horizontal="center"/>
    </xf>
    <xf numFmtId="178" fontId="8" fillId="2" borderId="4" xfId="9" quotePrefix="1" applyNumberFormat="1" applyFont="1" applyFill="1" applyBorder="1" applyAlignment="1" applyProtection="1">
      <alignment horizontal="center"/>
    </xf>
    <xf numFmtId="164" fontId="8" fillId="2" borderId="0" xfId="13" quotePrefix="1" applyFont="1" applyFill="1" applyBorder="1" applyAlignment="1">
      <alignment horizontal="center"/>
    </xf>
    <xf numFmtId="0" fontId="8" fillId="2" borderId="0" xfId="10" applyFont="1" applyFill="1" applyBorder="1" applyAlignment="1" applyProtection="1">
      <alignment horizontal="center" vertical="top"/>
      <protection locked="0"/>
    </xf>
    <xf numFmtId="166" fontId="9" fillId="2" borderId="4" xfId="9" applyNumberFormat="1" applyFont="1" applyFill="1" applyBorder="1" applyAlignment="1" applyProtection="1">
      <alignment horizontal="center" vertical="center"/>
    </xf>
    <xf numFmtId="166" fontId="8" fillId="2" borderId="4" xfId="9" applyNumberFormat="1" applyFont="1" applyFill="1" applyBorder="1" applyAlignment="1" applyProtection="1">
      <alignment horizontal="center" vertical="center"/>
    </xf>
    <xf numFmtId="166" fontId="24" fillId="2" borderId="0" xfId="0" applyNumberFormat="1" applyFont="1" applyFill="1" applyBorder="1" applyAlignment="1" applyProtection="1">
      <alignment horizontal="left" indent="3"/>
    </xf>
    <xf numFmtId="164" fontId="7" fillId="0" borderId="0" xfId="18" applyFont="1" applyFill="1"/>
    <xf numFmtId="166" fontId="8" fillId="2" borderId="0" xfId="9" applyNumberFormat="1" applyFont="1" applyFill="1" applyAlignment="1" applyProtection="1">
      <alignment horizontal="left" indent="1"/>
    </xf>
    <xf numFmtId="166" fontId="8" fillId="2" borderId="0" xfId="11" applyNumberFormat="1" applyFont="1" applyFill="1" applyAlignment="1" applyProtection="1">
      <alignment horizontal="left" indent="1"/>
    </xf>
    <xf numFmtId="170" fontId="24" fillId="2" borderId="0" xfId="1" applyNumberFormat="1" applyFont="1" applyFill="1" applyBorder="1" applyProtection="1"/>
    <xf numFmtId="170" fontId="25" fillId="2" borderId="0" xfId="1" applyNumberFormat="1" applyFont="1" applyFill="1" applyBorder="1" applyProtection="1"/>
    <xf numFmtId="43" fontId="25" fillId="2" borderId="4" xfId="3" applyNumberFormat="1" applyFont="1" applyFill="1" applyBorder="1" applyProtection="1"/>
    <xf numFmtId="43" fontId="24" fillId="2" borderId="4" xfId="3" applyNumberFormat="1" applyFont="1" applyFill="1" applyBorder="1" applyProtection="1"/>
    <xf numFmtId="166" fontId="9" fillId="2" borderId="0" xfId="9" applyNumberFormat="1" applyFont="1" applyFill="1" applyAlignment="1" applyProtection="1">
      <alignment horizontal="center"/>
    </xf>
    <xf numFmtId="166" fontId="8" fillId="2" borderId="0" xfId="9" applyNumberFormat="1" applyFont="1" applyFill="1" applyAlignment="1" applyProtection="1">
      <alignment horizontal="center"/>
    </xf>
    <xf numFmtId="168" fontId="8" fillId="2" borderId="0" xfId="3" applyNumberFormat="1" applyFont="1" applyFill="1" applyProtection="1"/>
    <xf numFmtId="171" fontId="8" fillId="2" borderId="0" xfId="9" applyNumberFormat="1" applyFont="1" applyFill="1" applyProtection="1"/>
    <xf numFmtId="171" fontId="8" fillId="2" borderId="0" xfId="9" applyNumberFormat="1" applyFont="1" applyFill="1"/>
    <xf numFmtId="164" fontId="3" fillId="0" borderId="0" xfId="0" applyFont="1"/>
    <xf numFmtId="37" fontId="9" fillId="0" borderId="0" xfId="0" applyNumberFormat="1" applyFont="1" applyFill="1" applyAlignment="1" applyProtection="1">
      <alignment horizontal="left" indent="1"/>
    </xf>
    <xf numFmtId="165" fontId="25" fillId="0" borderId="5" xfId="23" applyNumberFormat="1" applyFont="1" applyFill="1" applyBorder="1" applyProtection="1"/>
    <xf numFmtId="37" fontId="25" fillId="2" borderId="0" xfId="0" applyNumberFormat="1" applyFont="1" applyFill="1" applyBorder="1" applyProtection="1"/>
    <xf numFmtId="164" fontId="25" fillId="2" borderId="0" xfId="22" applyFont="1" applyFill="1" applyAlignment="1">
      <alignment vertical="top"/>
    </xf>
    <xf numFmtId="41" fontId="16" fillId="2" borderId="0" xfId="20" applyNumberFormat="1" applyFill="1"/>
    <xf numFmtId="41" fontId="9" fillId="4" borderId="0" xfId="1" applyNumberFormat="1" applyFont="1" applyFill="1" applyAlignment="1">
      <alignment horizontal="right"/>
    </xf>
    <xf numFmtId="164" fontId="25" fillId="0" borderId="0" xfId="0" applyFont="1" applyAlignment="1">
      <alignment vertical="top"/>
    </xf>
    <xf numFmtId="164" fontId="25" fillId="2" borderId="0" xfId="22" applyFont="1" applyFill="1" applyAlignment="1">
      <alignment vertical="top" wrapText="1"/>
    </xf>
    <xf numFmtId="164" fontId="25" fillId="0" borderId="0" xfId="0" applyNumberFormat="1" applyFont="1" applyAlignment="1">
      <alignment vertical="top"/>
    </xf>
    <xf numFmtId="164" fontId="8" fillId="2" borderId="0" xfId="16" applyFont="1" applyFill="1" applyAlignment="1">
      <alignment horizontal="right"/>
    </xf>
    <xf numFmtId="37" fontId="18" fillId="2" borderId="0" xfId="25" applyNumberFormat="1" applyFont="1" applyFill="1" applyBorder="1"/>
    <xf numFmtId="168" fontId="33" fillId="0" borderId="0" xfId="3" applyNumberFormat="1" applyFont="1" applyFill="1" applyBorder="1" applyAlignment="1">
      <alignment horizontal="right" vertical="top" wrapText="1"/>
    </xf>
    <xf numFmtId="168" fontId="18" fillId="0" borderId="0" xfId="3" applyNumberFormat="1" applyFont="1" applyFill="1" applyBorder="1"/>
    <xf numFmtId="44" fontId="18" fillId="0" borderId="0" xfId="3" applyNumberFormat="1" applyFont="1" applyFill="1" applyBorder="1" applyProtection="1"/>
    <xf numFmtId="44" fontId="24" fillId="2" borderId="7" xfId="3" applyFont="1" applyFill="1" applyBorder="1" applyProtection="1"/>
    <xf numFmtId="44" fontId="25" fillId="2" borderId="7" xfId="3" applyFont="1" applyFill="1" applyBorder="1" applyProtection="1"/>
    <xf numFmtId="41" fontId="9" fillId="2" borderId="8" xfId="1" applyNumberFormat="1" applyFont="1" applyFill="1" applyBorder="1" applyProtection="1"/>
    <xf numFmtId="41" fontId="8" fillId="4" borderId="8" xfId="1" applyNumberFormat="1" applyFont="1" applyFill="1" applyBorder="1" applyProtection="1"/>
    <xf numFmtId="41" fontId="9" fillId="0" borderId="0" xfId="1" applyNumberFormat="1" applyFont="1" applyFill="1" applyAlignment="1">
      <alignment horizontal="right"/>
    </xf>
    <xf numFmtId="41" fontId="8" fillId="0" borderId="0" xfId="1" applyNumberFormat="1" applyFont="1" applyFill="1"/>
    <xf numFmtId="41" fontId="8" fillId="0" borderId="0" xfId="1" applyNumberFormat="1" applyFont="1" applyFill="1" applyAlignment="1">
      <alignment horizontal="right"/>
    </xf>
    <xf numFmtId="164" fontId="0" fillId="0" borderId="0" xfId="0" applyFill="1"/>
    <xf numFmtId="164" fontId="25" fillId="0" borderId="0" xfId="0" applyFont="1" applyFill="1"/>
    <xf numFmtId="164" fontId="25" fillId="0" borderId="0" xfId="0" applyFont="1" applyFill="1" applyAlignment="1">
      <alignment vertical="top"/>
    </xf>
    <xf numFmtId="0" fontId="5" fillId="0" borderId="0" xfId="20" applyFont="1" applyFill="1"/>
    <xf numFmtId="41" fontId="8" fillId="2" borderId="8" xfId="1" applyNumberFormat="1" applyFont="1" applyFill="1" applyBorder="1" applyProtection="1"/>
    <xf numFmtId="0" fontId="9" fillId="2" borderId="0" xfId="10" applyFont="1" applyFill="1" applyBorder="1" applyAlignment="1" applyProtection="1">
      <alignment horizontal="centerContinuous" vertical="top"/>
      <protection locked="0"/>
    </xf>
    <xf numFmtId="166" fontId="8" fillId="2" borderId="0" xfId="22" applyNumberFormat="1" applyFont="1" applyFill="1" applyBorder="1" applyProtection="1"/>
    <xf numFmtId="166" fontId="9" fillId="2" borderId="0" xfId="0" quotePrefix="1" applyNumberFormat="1" applyFont="1" applyFill="1" applyBorder="1" applyAlignment="1" applyProtection="1">
      <alignment horizontal="center"/>
    </xf>
    <xf numFmtId="166" fontId="10" fillId="2" borderId="0" xfId="22" applyNumberFormat="1" applyFont="1" applyFill="1" applyBorder="1" applyAlignment="1" applyProtection="1">
      <alignment horizontal="right"/>
    </xf>
    <xf numFmtId="166" fontId="8" fillId="2" borderId="0" xfId="0" quotePrefix="1" applyNumberFormat="1" applyFont="1" applyFill="1" applyBorder="1" applyAlignment="1" applyProtection="1">
      <alignment horizontal="center"/>
    </xf>
    <xf numFmtId="166" fontId="11" fillId="2" borderId="0" xfId="0" applyNumberFormat="1" applyFont="1" applyFill="1" applyBorder="1" applyAlignment="1" applyProtection="1">
      <alignment horizontal="left"/>
    </xf>
    <xf numFmtId="164" fontId="9" fillId="2" borderId="0" xfId="18" applyFont="1" applyFill="1" applyBorder="1"/>
    <xf numFmtId="164" fontId="8" fillId="2" borderId="0" xfId="18" applyFont="1" applyFill="1" applyBorder="1"/>
    <xf numFmtId="166" fontId="8" fillId="2" borderId="0" xfId="0" applyNumberFormat="1" applyFont="1" applyFill="1" applyBorder="1" applyAlignment="1" applyProtection="1">
      <alignment horizontal="left"/>
    </xf>
    <xf numFmtId="166" fontId="9" fillId="2" borderId="0" xfId="0" applyNumberFormat="1" applyFont="1" applyFill="1" applyBorder="1" applyAlignment="1" applyProtection="1">
      <alignment horizontal="left"/>
    </xf>
    <xf numFmtId="166" fontId="10" fillId="2" borderId="0" xfId="22" applyNumberFormat="1" applyFont="1" applyFill="1" applyBorder="1" applyProtection="1"/>
    <xf numFmtId="164" fontId="9" fillId="2" borderId="0" xfId="0" applyFont="1" applyFill="1" applyBorder="1"/>
    <xf numFmtId="168" fontId="3" fillId="0" borderId="5" xfId="3" applyNumberFormat="1" applyFont="1" applyBorder="1"/>
    <xf numFmtId="168" fontId="7" fillId="0" borderId="5" xfId="3" applyNumberFormat="1" applyFont="1" applyBorder="1"/>
    <xf numFmtId="44" fontId="7" fillId="0" borderId="5" xfId="3" applyNumberFormat="1" applyFont="1" applyBorder="1"/>
    <xf numFmtId="166" fontId="7" fillId="2" borderId="0" xfId="0" applyNumberFormat="1" applyFont="1" applyFill="1" applyAlignment="1" applyProtection="1">
      <alignment horizontal="left"/>
    </xf>
    <xf numFmtId="16" fontId="9" fillId="2" borderId="0" xfId="10" quotePrefix="1" applyNumberFormat="1" applyFont="1" applyFill="1" applyBorder="1" applyAlignment="1" applyProtection="1">
      <alignment horizontal="center" vertical="top"/>
      <protection locked="0"/>
    </xf>
    <xf numFmtId="166" fontId="8" fillId="0" borderId="0" xfId="9" applyNumberFormat="1" applyFont="1" applyFill="1" applyProtection="1"/>
    <xf numFmtId="166" fontId="11" fillId="2" borderId="0" xfId="21" applyNumberFormat="1" applyFont="1" applyFill="1" applyBorder="1" applyAlignment="1" applyProtection="1">
      <alignment horizontal="center" vertical="center"/>
    </xf>
    <xf numFmtId="164" fontId="3" fillId="2" borderId="0" xfId="21" applyFont="1" applyFill="1" applyBorder="1"/>
    <xf numFmtId="41" fontId="9" fillId="4" borderId="0" xfId="1" applyNumberFormat="1" applyFont="1" applyFill="1" applyBorder="1" applyAlignment="1">
      <alignment horizontal="right"/>
    </xf>
    <xf numFmtId="41" fontId="8" fillId="2" borderId="0" xfId="1" applyNumberFormat="1" applyFont="1" applyFill="1" applyBorder="1" applyAlignment="1">
      <alignment horizontal="right"/>
    </xf>
    <xf numFmtId="41" fontId="9" fillId="0" borderId="0" xfId="1" applyNumberFormat="1" applyFont="1" applyFill="1" applyBorder="1" applyAlignment="1">
      <alignment horizontal="right"/>
    </xf>
    <xf numFmtId="41" fontId="8" fillId="0" borderId="0" xfId="1" applyNumberFormat="1" applyFont="1" applyFill="1" applyBorder="1"/>
    <xf numFmtId="41" fontId="8" fillId="0" borderId="0" xfId="1" applyNumberFormat="1" applyFont="1" applyFill="1" applyBorder="1" applyAlignment="1">
      <alignment horizontal="right"/>
    </xf>
    <xf numFmtId="0" fontId="35" fillId="2" borderId="0" xfId="32" applyFont="1" applyFill="1" applyBorder="1" applyAlignment="1">
      <alignment horizontal="center"/>
    </xf>
    <xf numFmtId="0" fontId="35" fillId="2" borderId="0" xfId="32" applyFont="1" applyFill="1" applyBorder="1" applyAlignment="1">
      <alignment horizontal="left"/>
    </xf>
    <xf numFmtId="164" fontId="37" fillId="2" borderId="0" xfId="33" applyFont="1" applyFill="1" applyAlignment="1">
      <alignment horizontal="left"/>
    </xf>
    <xf numFmtId="164" fontId="37" fillId="2" borderId="0" xfId="33" applyFont="1" applyFill="1"/>
    <xf numFmtId="170" fontId="25" fillId="4" borderId="0" xfId="1" applyNumberFormat="1" applyFont="1" applyFill="1" applyProtection="1"/>
    <xf numFmtId="168" fontId="25" fillId="2" borderId="0" xfId="3" applyNumberFormat="1" applyFont="1" applyFill="1" applyBorder="1" applyProtection="1"/>
    <xf numFmtId="165" fontId="25" fillId="2" borderId="0" xfId="23" applyNumberFormat="1" applyFont="1" applyFill="1" applyBorder="1" applyProtection="1"/>
    <xf numFmtId="43" fontId="25" fillId="2" borderId="0" xfId="3" applyNumberFormat="1" applyFont="1" applyFill="1" applyBorder="1" applyProtection="1"/>
    <xf numFmtId="44" fontId="25" fillId="2" borderId="0" xfId="3" applyFont="1" applyFill="1" applyBorder="1" applyProtection="1"/>
    <xf numFmtId="168" fontId="37" fillId="2" borderId="0" xfId="35" applyNumberFormat="1" applyFont="1" applyFill="1" applyProtection="1"/>
    <xf numFmtId="168" fontId="37" fillId="2" borderId="0" xfId="35" applyNumberFormat="1" applyFont="1" applyFill="1" applyAlignment="1" applyProtection="1">
      <alignment horizontal="left"/>
    </xf>
    <xf numFmtId="168" fontId="37" fillId="4" borderId="0" xfId="35" applyNumberFormat="1" applyFont="1" applyFill="1" applyProtection="1"/>
    <xf numFmtId="168" fontId="35" fillId="2" borderId="7" xfId="35" applyNumberFormat="1" applyFont="1" applyFill="1" applyBorder="1" applyProtection="1"/>
    <xf numFmtId="168" fontId="35" fillId="2" borderId="0" xfId="35" applyNumberFormat="1" applyFont="1" applyFill="1" applyAlignment="1" applyProtection="1">
      <alignment horizontal="left"/>
    </xf>
    <xf numFmtId="168" fontId="35" fillId="4" borderId="7" xfId="35" applyNumberFormat="1" applyFont="1" applyFill="1" applyBorder="1" applyProtection="1"/>
    <xf numFmtId="0" fontId="37" fillId="2" borderId="0" xfId="34" applyFont="1" applyFill="1" applyAlignment="1">
      <alignment horizontal="left"/>
    </xf>
    <xf numFmtId="168" fontId="35" fillId="2" borderId="6" xfId="35" applyNumberFormat="1" applyFont="1" applyFill="1" applyBorder="1" applyProtection="1"/>
    <xf numFmtId="168" fontId="35" fillId="2" borderId="0" xfId="35" applyNumberFormat="1" applyFont="1" applyFill="1" applyBorder="1" applyAlignment="1" applyProtection="1">
      <alignment horizontal="left"/>
    </xf>
    <xf numFmtId="168" fontId="35" fillId="4" borderId="6" xfId="35" applyNumberFormat="1" applyFont="1" applyFill="1" applyBorder="1" applyProtection="1"/>
    <xf numFmtId="167" fontId="37" fillId="2" borderId="0" xfId="23" applyNumberFormat="1" applyFont="1" applyFill="1" applyAlignment="1">
      <alignment horizontal="right"/>
    </xf>
    <xf numFmtId="167" fontId="35" fillId="2" borderId="0" xfId="23" applyNumberFormat="1" applyFont="1" applyFill="1" applyAlignment="1">
      <alignment horizontal="right"/>
    </xf>
    <xf numFmtId="169" fontId="35" fillId="2" borderId="0" xfId="36" applyNumberFormat="1" applyFont="1" applyFill="1" applyAlignment="1">
      <alignment horizontal="right"/>
    </xf>
    <xf numFmtId="168" fontId="18" fillId="4" borderId="0" xfId="3" applyNumberFormat="1" applyFont="1" applyFill="1" applyBorder="1" applyProtection="1"/>
    <xf numFmtId="172" fontId="7" fillId="4" borderId="0" xfId="3" applyNumberFormat="1" applyFont="1" applyFill="1" applyProtection="1"/>
    <xf numFmtId="168" fontId="7" fillId="4" borderId="0" xfId="3" applyNumberFormat="1" applyFont="1" applyFill="1" applyBorder="1" applyProtection="1"/>
    <xf numFmtId="170" fontId="18" fillId="4" borderId="4" xfId="1" applyNumberFormat="1" applyFont="1" applyFill="1" applyBorder="1" applyAlignment="1">
      <alignment horizontal="right" vertical="top"/>
    </xf>
    <xf numFmtId="37" fontId="7" fillId="4" borderId="0" xfId="12" applyNumberFormat="1" applyFont="1" applyFill="1" applyBorder="1"/>
    <xf numFmtId="170" fontId="7" fillId="4" borderId="4" xfId="1" applyNumberFormat="1" applyFont="1" applyFill="1" applyBorder="1" applyAlignment="1">
      <alignment horizontal="right" vertical="top"/>
    </xf>
    <xf numFmtId="166" fontId="9" fillId="4" borderId="0" xfId="0" applyNumberFormat="1" applyFont="1" applyFill="1" applyAlignment="1" applyProtection="1">
      <alignment horizontal="left"/>
    </xf>
    <xf numFmtId="0" fontId="24" fillId="2" borderId="0" xfId="10" applyFont="1" applyFill="1" applyBorder="1" applyAlignment="1" applyProtection="1">
      <alignment horizontal="centerContinuous" vertical="top"/>
      <protection locked="0"/>
    </xf>
    <xf numFmtId="164" fontId="7" fillId="2" borderId="0" xfId="0" applyFont="1" applyFill="1" applyBorder="1"/>
    <xf numFmtId="164" fontId="7" fillId="0" borderId="0" xfId="12" applyFont="1" applyFill="1" applyBorder="1"/>
    <xf numFmtId="164" fontId="18" fillId="0" borderId="0" xfId="12" applyFont="1" applyFill="1" applyBorder="1"/>
    <xf numFmtId="164" fontId="0" fillId="0" borderId="0" xfId="0" applyFill="1"/>
    <xf numFmtId="164" fontId="8" fillId="2" borderId="0" xfId="22" applyFont="1" applyFill="1" applyAlignment="1">
      <alignment vertical="top"/>
    </xf>
    <xf numFmtId="41" fontId="9" fillId="2" borderId="4" xfId="20" applyNumberFormat="1" applyFont="1" applyFill="1" applyBorder="1" applyProtection="1">
      <protection locked="0"/>
    </xf>
    <xf numFmtId="43" fontId="7" fillId="2" borderId="4" xfId="1" quotePrefix="1" applyFont="1" applyFill="1" applyBorder="1" applyAlignment="1">
      <alignment horizontal="center" vertical="top"/>
    </xf>
    <xf numFmtId="43" fontId="18" fillId="2" borderId="4" xfId="1" quotePrefix="1" applyFont="1" applyFill="1" applyBorder="1" applyAlignment="1">
      <alignment horizontal="center" vertical="top"/>
    </xf>
    <xf numFmtId="41" fontId="8" fillId="4" borderId="0" xfId="1" applyNumberFormat="1" applyFont="1" applyFill="1" applyProtection="1"/>
    <xf numFmtId="37" fontId="9" fillId="2" borderId="0" xfId="20" applyNumberFormat="1" applyFont="1" applyFill="1" applyBorder="1" applyProtection="1">
      <protection locked="0"/>
    </xf>
    <xf numFmtId="0" fontId="9" fillId="2" borderId="0" xfId="20" applyFont="1" applyFill="1" applyBorder="1" applyProtection="1">
      <protection locked="0"/>
    </xf>
    <xf numFmtId="41" fontId="9" fillId="0" borderId="8" xfId="1" applyNumberFormat="1" applyFont="1" applyFill="1" applyBorder="1" applyProtection="1"/>
    <xf numFmtId="41" fontId="9" fillId="4" borderId="0" xfId="1" applyNumberFormat="1" applyFont="1" applyFill="1" applyProtection="1"/>
    <xf numFmtId="0" fontId="5" fillId="4" borderId="0" xfId="20" applyFont="1" applyFill="1"/>
    <xf numFmtId="0" fontId="16" fillId="4" borderId="0" xfId="20" applyFill="1"/>
    <xf numFmtId="44" fontId="9" fillId="2" borderId="0" xfId="3" applyFont="1" applyFill="1" applyProtection="1">
      <protection locked="0"/>
    </xf>
    <xf numFmtId="164" fontId="42" fillId="0" borderId="0" xfId="0" applyFont="1"/>
    <xf numFmtId="166" fontId="35" fillId="2" borderId="0" xfId="0" applyNumberFormat="1" applyFont="1" applyFill="1" applyAlignment="1" applyProtection="1">
      <alignment horizontal="left"/>
    </xf>
    <xf numFmtId="164" fontId="36" fillId="2" borderId="0" xfId="0" quotePrefix="1" applyFont="1" applyFill="1" applyBorder="1" applyAlignment="1">
      <alignment horizontal="centerContinuous"/>
    </xf>
    <xf numFmtId="164" fontId="37" fillId="2" borderId="0" xfId="0" applyFont="1" applyFill="1" applyAlignment="1">
      <alignment horizontal="left"/>
    </xf>
    <xf numFmtId="164" fontId="36" fillId="2" borderId="0" xfId="0" quotePrefix="1" applyFont="1" applyFill="1" applyBorder="1" applyAlignment="1">
      <alignment horizontal="left"/>
    </xf>
    <xf numFmtId="164" fontId="37" fillId="2" borderId="0" xfId="0" applyFont="1" applyFill="1" applyAlignment="1"/>
    <xf numFmtId="164" fontId="35" fillId="2" borderId="0" xfId="0" applyFont="1" applyFill="1" applyBorder="1" applyAlignment="1">
      <alignment horizontal="centerContinuous"/>
    </xf>
    <xf numFmtId="164" fontId="35" fillId="2" borderId="0" xfId="0" applyFont="1" applyFill="1" applyBorder="1" applyAlignment="1">
      <alignment horizontal="left"/>
    </xf>
    <xf numFmtId="164" fontId="35" fillId="2" borderId="0" xfId="0" applyFont="1" applyFill="1" applyAlignment="1"/>
    <xf numFmtId="164" fontId="35" fillId="2" borderId="0" xfId="0" applyFont="1" applyFill="1" applyAlignment="1">
      <alignment horizontal="left"/>
    </xf>
    <xf numFmtId="164" fontId="35" fillId="2" borderId="0" xfId="0" applyFont="1" applyFill="1"/>
    <xf numFmtId="164" fontId="37" fillId="2" borderId="0" xfId="0" applyFont="1" applyFill="1"/>
    <xf numFmtId="164" fontId="35" fillId="2" borderId="0" xfId="0" applyFont="1" applyFill="1" applyBorder="1"/>
    <xf numFmtId="15" fontId="35" fillId="2" borderId="4" xfId="32" applyNumberFormat="1" applyFont="1" applyFill="1" applyBorder="1" applyAlignment="1">
      <alignment horizontal="center"/>
    </xf>
    <xf numFmtId="15" fontId="35" fillId="2" borderId="0" xfId="32" quotePrefix="1" applyNumberFormat="1" applyFont="1" applyFill="1" applyBorder="1" applyAlignment="1">
      <alignment horizontal="center"/>
    </xf>
    <xf numFmtId="164" fontId="37" fillId="2" borderId="0" xfId="0" applyFont="1" applyFill="1" applyBorder="1" applyAlignment="1">
      <alignment horizontal="left"/>
    </xf>
    <xf numFmtId="164" fontId="37" fillId="2" borderId="0" xfId="0" applyFont="1" applyFill="1" applyBorder="1"/>
    <xf numFmtId="164" fontId="37" fillId="2" borderId="0" xfId="0" applyFont="1" applyFill="1" applyBorder="1" applyAlignment="1">
      <alignment horizontal="center"/>
    </xf>
    <xf numFmtId="164" fontId="37" fillId="2" borderId="0" xfId="0" applyFont="1" applyFill="1" applyAlignment="1">
      <alignment horizontal="right" vertical="top"/>
    </xf>
    <xf numFmtId="37" fontId="35" fillId="2" borderId="0" xfId="0" applyNumberFormat="1" applyFont="1" applyFill="1" applyAlignment="1" applyProtection="1">
      <alignment horizontal="left"/>
    </xf>
    <xf numFmtId="37" fontId="35" fillId="2" borderId="0" xfId="0" applyNumberFormat="1" applyFont="1" applyFill="1" applyProtection="1"/>
    <xf numFmtId="167" fontId="35" fillId="2" borderId="0" xfId="0" applyNumberFormat="1" applyFont="1" applyFill="1" applyAlignment="1" applyProtection="1">
      <alignment horizontal="left"/>
    </xf>
    <xf numFmtId="37" fontId="38" fillId="2" borderId="0" xfId="0" applyNumberFormat="1" applyFont="1" applyFill="1" applyProtection="1"/>
    <xf numFmtId="164" fontId="35" fillId="4" borderId="0" xfId="0" applyFont="1" applyFill="1" applyBorder="1"/>
    <xf numFmtId="164" fontId="39" fillId="2" borderId="0" xfId="0" applyFont="1" applyFill="1" applyBorder="1" applyAlignment="1">
      <alignment horizontal="left"/>
    </xf>
    <xf numFmtId="164" fontId="35" fillId="2" borderId="0" xfId="0" applyFont="1" applyFill="1" applyProtection="1">
      <protection locked="0"/>
    </xf>
    <xf numFmtId="164" fontId="35" fillId="2" borderId="0" xfId="0" applyFont="1" applyFill="1" applyAlignment="1" applyProtection="1">
      <alignment horizontal="left"/>
      <protection locked="0"/>
    </xf>
    <xf numFmtId="164" fontId="35" fillId="4" borderId="0" xfId="0" applyFont="1" applyFill="1" applyProtection="1">
      <protection locked="0"/>
    </xf>
    <xf numFmtId="164" fontId="35" fillId="4" borderId="0" xfId="0" applyFont="1" applyFill="1"/>
    <xf numFmtId="41" fontId="37" fillId="2" borderId="0" xfId="0" applyNumberFormat="1" applyFont="1" applyFill="1" applyBorder="1" applyProtection="1"/>
    <xf numFmtId="41" fontId="37" fillId="2" borderId="0" xfId="0" applyNumberFormat="1" applyFont="1" applyFill="1" applyBorder="1" applyAlignment="1" applyProtection="1">
      <alignment horizontal="left"/>
    </xf>
    <xf numFmtId="41" fontId="37" fillId="4" borderId="0" xfId="0" applyNumberFormat="1" applyFont="1" applyFill="1" applyBorder="1" applyProtection="1"/>
    <xf numFmtId="41" fontId="37" fillId="2" borderId="0" xfId="0" applyNumberFormat="1" applyFont="1" applyFill="1" applyAlignment="1" applyProtection="1">
      <alignment horizontal="right"/>
    </xf>
    <xf numFmtId="41" fontId="37" fillId="2" borderId="0" xfId="0" applyNumberFormat="1" applyFont="1" applyFill="1" applyAlignment="1" applyProtection="1">
      <alignment horizontal="left"/>
    </xf>
    <xf numFmtId="41" fontId="37" fillId="4" borderId="0" xfId="0" applyNumberFormat="1" applyFont="1" applyFill="1" applyAlignment="1" applyProtection="1">
      <alignment horizontal="right"/>
    </xf>
    <xf numFmtId="41" fontId="35" fillId="2" borderId="0" xfId="0" applyNumberFormat="1" applyFont="1" applyFill="1" applyProtection="1"/>
    <xf numFmtId="41" fontId="35" fillId="2" borderId="0" xfId="0" applyNumberFormat="1" applyFont="1" applyFill="1" applyAlignment="1" applyProtection="1">
      <alignment horizontal="left"/>
    </xf>
    <xf numFmtId="41" fontId="35" fillId="4" borderId="0" xfId="0" applyNumberFormat="1" applyFont="1" applyFill="1" applyProtection="1"/>
    <xf numFmtId="164" fontId="39" fillId="2" borderId="0" xfId="0" applyFont="1" applyFill="1" applyAlignment="1">
      <alignment horizontal="left"/>
    </xf>
    <xf numFmtId="41" fontId="37" fillId="2" borderId="0" xfId="0" applyNumberFormat="1" applyFont="1" applyFill="1" applyProtection="1"/>
    <xf numFmtId="41" fontId="37" fillId="4" borderId="0" xfId="0" applyNumberFormat="1" applyFont="1" applyFill="1" applyProtection="1"/>
    <xf numFmtId="164" fontId="38" fillId="2" borderId="0" xfId="0" applyFont="1" applyFill="1" applyAlignment="1">
      <alignment horizontal="left"/>
    </xf>
    <xf numFmtId="41" fontId="35" fillId="2" borderId="9" xfId="0" applyNumberFormat="1" applyFont="1" applyFill="1" applyBorder="1" applyProtection="1"/>
    <xf numFmtId="41" fontId="35" fillId="4" borderId="9" xfId="0" applyNumberFormat="1" applyFont="1" applyFill="1" applyBorder="1" applyProtection="1"/>
    <xf numFmtId="41" fontId="37" fillId="2" borderId="10" xfId="0" applyNumberFormat="1" applyFont="1" applyFill="1" applyBorder="1" applyProtection="1"/>
    <xf numFmtId="41" fontId="37" fillId="4" borderId="10" xfId="0" applyNumberFormat="1" applyFont="1" applyFill="1" applyBorder="1" applyProtection="1"/>
    <xf numFmtId="39" fontId="35" fillId="2" borderId="0" xfId="0" applyNumberFormat="1" applyFont="1" applyFill="1" applyProtection="1"/>
    <xf numFmtId="167" fontId="37" fillId="2" borderId="0" xfId="0" applyNumberFormat="1" applyFont="1" applyFill="1" applyAlignment="1" applyProtection="1">
      <alignment horizontal="left"/>
    </xf>
    <xf numFmtId="39" fontId="35" fillId="2" borderId="0" xfId="0" applyNumberFormat="1" applyFont="1" applyFill="1" applyAlignment="1" applyProtection="1">
      <alignment horizontal="left"/>
    </xf>
    <xf numFmtId="37" fontId="37" fillId="2" borderId="0" xfId="0" applyNumberFormat="1" applyFont="1" applyFill="1" applyProtection="1"/>
    <xf numFmtId="164" fontId="5" fillId="2" borderId="0" xfId="22" applyFont="1" applyFill="1" applyAlignment="1">
      <alignment vertical="top"/>
    </xf>
    <xf numFmtId="166" fontId="5" fillId="2" borderId="0" xfId="0" applyNumberFormat="1" applyFont="1" applyFill="1" applyProtection="1"/>
    <xf numFmtId="170" fontId="18" fillId="0" borderId="0" xfId="1" applyNumberFormat="1" applyFont="1" applyFill="1" applyBorder="1" applyProtection="1"/>
    <xf numFmtId="170" fontId="7" fillId="0" borderId="0" xfId="1" applyNumberFormat="1" applyFont="1" applyFill="1" applyBorder="1" applyProtection="1"/>
    <xf numFmtId="164" fontId="15" fillId="2" borderId="0" xfId="0" applyFont="1" applyFill="1" applyAlignment="1">
      <alignment vertical="top"/>
    </xf>
    <xf numFmtId="167" fontId="37" fillId="0" borderId="0" xfId="23" applyNumberFormat="1" applyFont="1" applyFill="1" applyAlignment="1">
      <alignment horizontal="right"/>
    </xf>
    <xf numFmtId="164" fontId="5" fillId="2" borderId="0" xfId="0" applyFont="1" applyFill="1" applyAlignment="1">
      <alignment horizontal="left" vertical="center" wrapText="1"/>
    </xf>
    <xf numFmtId="164" fontId="5" fillId="0" borderId="0" xfId="0" applyFont="1" applyFill="1" applyAlignment="1">
      <alignment horizontal="left" vertical="center" wrapText="1"/>
    </xf>
    <xf numFmtId="0" fontId="9" fillId="2" borderId="0" xfId="10" applyFont="1" applyFill="1" applyBorder="1" applyAlignment="1" applyProtection="1">
      <alignment horizontal="center"/>
      <protection locked="0"/>
    </xf>
    <xf numFmtId="164" fontId="35" fillId="2" borderId="2" xfId="0" applyFont="1" applyFill="1" applyBorder="1" applyAlignment="1">
      <alignment horizontal="center"/>
    </xf>
  </cellXfs>
  <cellStyles count="37">
    <cellStyle name="Comma" xfId="1" builtinId="3"/>
    <cellStyle name="Comma 2" xfId="27"/>
    <cellStyle name="Comma 2 2" xfId="36"/>
    <cellStyle name="Comma 3" xfId="29"/>
    <cellStyle name="Comma0" xfId="2"/>
    <cellStyle name="Currency" xfId="3" builtinId="4"/>
    <cellStyle name="Currency 2" xfId="26"/>
    <cellStyle name="Currency 2 2" xfId="35"/>
    <cellStyle name="Currency 3" xfId="30"/>
    <cellStyle name="Currency0" xfId="4"/>
    <cellStyle name="Date" xfId="5"/>
    <cellStyle name="Fixed" xfId="6"/>
    <cellStyle name="Heading 1" xfId="7" builtinId="16" customBuiltin="1"/>
    <cellStyle name="Heading 2" xfId="8" builtinId="17" customBuiltin="1"/>
    <cellStyle name="Normal" xfId="0" builtinId="0"/>
    <cellStyle name="Normal 2" xfId="28"/>
    <cellStyle name="Normal_2000 Nonrecurring Items" xfId="25"/>
    <cellStyle name="Normal_2-3_Income12_99" xfId="9"/>
    <cellStyle name="Normal_3a1Space" xfId="10"/>
    <cellStyle name="Normal_3a1Space 2" xfId="32"/>
    <cellStyle name="Normal_3aCorp" xfId="34"/>
    <cellStyle name="Normal_GAAP PR and BOD Cash Flow 04-091" xfId="11"/>
    <cellStyle name="Normal_PR_Attch" xfId="12"/>
    <cellStyle name="Normal_PR_Attch_4Q 04 Earnings Release Attachments - Final" xfId="13"/>
    <cellStyle name="Normal_PR_Attch_GAAP PR and BOD Cash Flow 04-091" xfId="14"/>
    <cellStyle name="Normal_PR_Attch_Summary Income Statement_02_01" xfId="15"/>
    <cellStyle name="Normal_PR_Attch_Summary Income Statement_02_02" xfId="16"/>
    <cellStyle name="Normal_PR_Attch_Summary Income Statement_02_03" xfId="17"/>
    <cellStyle name="Normal_PR_Attch_Summary Income Statement_02_12" xfId="18"/>
    <cellStyle name="Normal_PR_Attch_Summary Income Statement_03_03" xfId="19"/>
    <cellStyle name="Normal_PR_Attch_Summary Income Statement_03_03 2" xfId="33"/>
    <cellStyle name="Normal_Press Release balalnce sht" xfId="20"/>
    <cellStyle name="Normal_Summary Income Statement_01_09 - Updated Oct 14th" xfId="21"/>
    <cellStyle name="Normal_Summary Income Statement_02_03" xfId="22"/>
    <cellStyle name="Percent" xfId="23" builtinId="5"/>
    <cellStyle name="Percent 2" xfId="31"/>
    <cellStyle name="Total" xfId="24"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dcusers\Acctg%20Admin\2004%20Monthly%20Analysis%20Reports\September\Press%20Release\Book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gmahoney\Desktop\Book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dcusers\ACCTG\Khalix\Monthly%20Template%20Submissions\May%202001\Corp%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dcusers\Acctg%20Admin\Reports\Monthly%20Statement%20Detail%20Reports\Detailed%20Statement%20of%20Cash%20Flows%20-%20FDC%20Performance%20Basi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ook2"/>
      <sheetName val="3Corp_ex_Round"/>
      <sheetName val="3_Cons_ex"/>
      <sheetName val="3a_Cons_perf"/>
      <sheetName val="3a3_Aero"/>
      <sheetName val="3a6_Global"/>
      <sheetName val="Formal_Press_Rel(NonGAAP)"/>
      <sheetName val="3a7Other"/>
      <sheetName val="Press_Restate"/>
      <sheetName val="3a1_SYS_Integ"/>
      <sheetName val="3a2_Space"/>
      <sheetName val="3a4_Tech_Servs"/>
      <sheetName val="3a5_Strategic"/>
      <sheetName val="SCH2"/>
      <sheetName val="SCH2_Round"/>
      <sheetName val="#REF"/>
      <sheetName val="7"/>
      <sheetName val="Check Total 1"/>
      <sheetName val="Check Total 2"/>
      <sheetName val="A"/>
      <sheetName val="2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ok1"/>
      <sheetName val="A"/>
      <sheetName val="7"/>
      <sheetName val="3Corp_ex_Round"/>
      <sheetName val="3_Cons_ex"/>
      <sheetName val="3a_Cons_perf"/>
      <sheetName val="3a3_Aero"/>
      <sheetName val="3a6_Global"/>
      <sheetName val="3a7Other"/>
      <sheetName val="SCH2_Round"/>
      <sheetName val="SCH2"/>
      <sheetName val="3a2_Space"/>
      <sheetName val="3a1_SYS_Integ"/>
      <sheetName val="3a4_Tech_Servs"/>
      <sheetName val="2A3 Aeronautics Company "/>
      <sheetName val="2 By Segment Unrounded"/>
      <sheetName val="2A By Segment Performance"/>
      <sheetName val="Check Total 1"/>
      <sheetName val="Check Total 2"/>
      <sheetName val="2A5 Corporate &amp; Other"/>
      <sheetName val="2A2 Space Systems"/>
      <sheetName val="1 Summary Unrounded"/>
      <sheetName val="1 Summary  Rounded"/>
      <sheetName val="2A1 Systems Integration"/>
      <sheetName val="2A4 Technology Services"/>
      <sheetName val="By_Company"/>
      <sheetName val="Sector_Summary"/>
      <sheetName val="8-EBIT"/>
      <sheetName val="9-Cash"/>
      <sheetName val="7-Sales"/>
      <sheetName val="Formal_Press_Rel(NonGAAP)"/>
      <sheetName val="Sheet1"/>
      <sheetName val="Sheet2"/>
      <sheetName val="Sheet3"/>
      <sheetName val="Validations"/>
      <sheetName val="5A_Sector_Summary"/>
      <sheetName val="Control Sheet"/>
      <sheetName val="#REF"/>
      <sheetName val="3a5_Strategic"/>
      <sheetName val="2000"/>
      <sheetName val="Corp Consolidated"/>
      <sheetName val=" Assets"/>
      <sheetName val="Input_Divs_int1"/>
      <sheetName val="Input_General"/>
      <sheetName val="main"/>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ver"/>
      <sheetName val="Validations"/>
      <sheetName val="Trial Balance Entry"/>
      <sheetName val="Cash Flow Normalization"/>
      <sheetName val="Monthly Supplemental Data"/>
      <sheetName val="Intercompany Data"/>
      <sheetName val="Program IS Data"/>
      <sheetName val="Program BS Data"/>
      <sheetName val="Quarterly Acctg Rollforwards"/>
      <sheetName val="Quarterly Tax Rollforwards"/>
      <sheetName val="Income Statement"/>
      <sheetName val="Balance Sheet"/>
      <sheetName val="GAAP Cash Flow"/>
      <sheetName val="Performance Cash Flow"/>
      <sheetName val="Metrics"/>
      <sheetName val="Khalix_Load"/>
      <sheetName val="Module1"/>
      <sheetName val="Module2"/>
      <sheetName val="Module3"/>
      <sheetName val="Module4"/>
      <sheetName val="Module5"/>
      <sheetName val="Module6"/>
      <sheetName val="Module7"/>
      <sheetName val="Module8"/>
      <sheetName val="Module9"/>
      <sheetName val="Module10"/>
      <sheetName val="Module11"/>
      <sheetName val="Module12"/>
      <sheetName val="Module13"/>
      <sheetName val="Module14"/>
      <sheetName val="Module15"/>
      <sheetName val="Module16"/>
      <sheetName val="Module17"/>
      <sheetName val="Module18"/>
      <sheetName val="Module19"/>
    </sheetNames>
    <sheetDataSet>
      <sheetData sheetId="0"/>
      <sheetData sheetId="1">
        <row r="1">
          <cell r="A1" t="str">
            <v>Validation Description</v>
          </cell>
          <cell r="B1" t="str">
            <v>Formula</v>
          </cell>
          <cell r="C1" t="str">
            <v>Result</v>
          </cell>
        </row>
        <row r="3">
          <cell r="A3" t="str">
            <v>Income Statement</v>
          </cell>
        </row>
        <row r="5">
          <cell r="A5" t="str">
            <v xml:space="preserve">I/C Profit = 7.5% of  I/C Sales </v>
          </cell>
          <cell r="B5" t="str">
            <v>G4600 = (G4400+ G4500)*.075</v>
          </cell>
          <cell r="C5" t="str">
            <v>OK</v>
          </cell>
        </row>
        <row r="7">
          <cell r="A7" t="str">
            <v>LM Authorized I/C Profit in COGS = -1*LM Authorized I/C Profit in Sales</v>
          </cell>
          <cell r="B7" t="str">
            <v>G5950 = G4600*-1</v>
          </cell>
          <cell r="C7" t="str">
            <v>OK</v>
          </cell>
        </row>
        <row r="9">
          <cell r="A9" t="str">
            <v xml:space="preserve">Balance Sheet </v>
          </cell>
        </row>
        <row r="11">
          <cell r="A11" t="str">
            <v>Total Assets = Total Liabilities + Stockholders Equity</v>
          </cell>
          <cell r="B11" t="str">
            <v>L1000 = L2002 + L3000</v>
          </cell>
          <cell r="C11" t="str">
            <v>OK</v>
          </cell>
        </row>
        <row r="12">
          <cell r="A12" t="str">
            <v>A/R Credit Balances in Assets = A/R Credit Balances in Liabilities</v>
          </cell>
          <cell r="B12" t="str">
            <v>G1150 = G2046</v>
          </cell>
          <cell r="C12" t="str">
            <v>OK</v>
          </cell>
        </row>
        <row r="13">
          <cell r="A13" t="str">
            <v>Inventories Credit Balances in Assets = Inventories Credit Balances in Liabilities</v>
          </cell>
          <cell r="B13" t="str">
            <v>G1270 = G2047</v>
          </cell>
          <cell r="C13" t="str">
            <v>OK</v>
          </cell>
        </row>
        <row r="15">
          <cell r="A15" t="str">
            <v>Balance Sheet Normalization</v>
          </cell>
        </row>
        <row r="17">
          <cell r="A17" t="str">
            <v>Total Assets = Total Liabilities + Stockholders Equity</v>
          </cell>
          <cell r="B17" t="str">
            <v>Y1000 = Y2002 + Y3000</v>
          </cell>
          <cell r="C17" t="str">
            <v>OK</v>
          </cell>
        </row>
        <row r="18">
          <cell r="A18" t="str">
            <v>A/R Credit Balances in Assets = A/R Credit Balances in Liabilities</v>
          </cell>
          <cell r="B18" t="str">
            <v>Z1150 = Z2046</v>
          </cell>
          <cell r="C18" t="str">
            <v>OK</v>
          </cell>
        </row>
        <row r="19">
          <cell r="A19" t="str">
            <v>Inventories Credit Balances in Assets = Inventories Credit Balances in Liabilities</v>
          </cell>
          <cell r="B19" t="str">
            <v>Z1270 = Z2047</v>
          </cell>
          <cell r="C19" t="str">
            <v>OK</v>
          </cell>
        </row>
        <row r="21">
          <cell r="A21" t="str">
            <v>Monthly Supplemental Income Statement</v>
          </cell>
        </row>
        <row r="23">
          <cell r="A23" t="str">
            <v xml:space="preserve"> Nonrecurring Land Sales details = Nonrecurring Land Sales on Income Statement</v>
          </cell>
          <cell r="B23" t="str">
            <v>Sum of Details = G8009</v>
          </cell>
          <cell r="C23" t="str">
            <v>OK</v>
          </cell>
        </row>
        <row r="24">
          <cell r="A24" t="str">
            <v xml:space="preserve"> Nonrecurring Sale of Business/Operating Unit details = Nonrecurring Sale of Business/Operating Unit on Income Statement</v>
          </cell>
          <cell r="B24" t="str">
            <v>Sum of Details = G8010</v>
          </cell>
          <cell r="C24" t="str">
            <v>OK</v>
          </cell>
        </row>
        <row r="25">
          <cell r="A25" t="str">
            <v xml:space="preserve"> Nonrecurring Sale of Program/Line of Business details = Nonrecurring Sale of Program/Line of Business on Income Statement</v>
          </cell>
          <cell r="B25" t="str">
            <v>Sum of Details = G8011</v>
          </cell>
          <cell r="C25" t="str">
            <v>OK</v>
          </cell>
        </row>
        <row r="26">
          <cell r="A26" t="str">
            <v xml:space="preserve"> Nonrecurring Other Portfolio Shaping Activities details = Nonrecurring Other Portfolio Shaping Activities on Income Statement</v>
          </cell>
          <cell r="B26" t="str">
            <v>Sum of Details = G8012</v>
          </cell>
          <cell r="C26" t="str">
            <v>OK</v>
          </cell>
        </row>
        <row r="27">
          <cell r="A27" t="str">
            <v xml:space="preserve">Ensure Net Backlog Rollforward ties </v>
          </cell>
          <cell r="B27" t="str">
            <v>D9924 = (D9945 - D9947)</v>
          </cell>
          <cell r="C27" t="str">
            <v>OK</v>
          </cell>
        </row>
        <row r="29">
          <cell r="A29" t="str">
            <v>Monthly Supplemental Balance Sheet</v>
          </cell>
        </row>
        <row r="31">
          <cell r="A31" t="str">
            <v>A/R Trade Billed Agings = A/R Trade Billed on Balance Sheet</v>
          </cell>
          <cell r="B31" t="str">
            <v>D1102 = G1102</v>
          </cell>
          <cell r="C31" t="str">
            <v>OK</v>
          </cell>
        </row>
        <row r="32">
          <cell r="A32" t="str">
            <v>A/R Trade Unbilled Agings = A/R Trade Unbilled on Balance Sheet</v>
          </cell>
          <cell r="B32" t="str">
            <v>D1110 = G1110</v>
          </cell>
          <cell r="C32" t="str">
            <v>OK</v>
          </cell>
        </row>
        <row r="33">
          <cell r="A33" t="str">
            <v>A/R Other Agings = A/R Other on Balance Sheet</v>
          </cell>
          <cell r="B33" t="str">
            <v>D1125 = G1125</v>
          </cell>
          <cell r="C33" t="str">
            <v>OK</v>
          </cell>
        </row>
        <row r="34">
          <cell r="A34" t="str">
            <v>Gross Inventories Detail = Gross Inventories on Balance Sheet</v>
          </cell>
          <cell r="B34" t="str">
            <v>L1210 = G1212</v>
          </cell>
          <cell r="C34" t="str">
            <v>OK</v>
          </cell>
        </row>
        <row r="35">
          <cell r="A35" t="str">
            <v>PP&amp;E Cost Rollforward = PP&amp;E Cost Detail on Balance Sheet</v>
          </cell>
          <cell r="B35" t="str">
            <v>D1640 = G1640</v>
          </cell>
          <cell r="C35" t="str">
            <v>OK</v>
          </cell>
        </row>
        <row r="36">
          <cell r="A36" t="str">
            <v>PP&amp;E Accumulated Depreciation Rollforward = PP&amp;E Accumulated Depreciation Detail on Balance Sheet</v>
          </cell>
          <cell r="B36" t="str">
            <v>D1650 = G1650</v>
          </cell>
          <cell r="C36" t="str">
            <v>OK</v>
          </cell>
        </row>
        <row r="37">
          <cell r="A37" t="str">
            <v>Capital Leases Cost Rollforward = Capital Leases Cost on Balance Sheet</v>
          </cell>
          <cell r="B37" t="str">
            <v>D1670 = G1670</v>
          </cell>
          <cell r="C37" t="str">
            <v>OK</v>
          </cell>
        </row>
        <row r="38">
          <cell r="A38" t="str">
            <v>Capital Leases Accumulated Amortization Rollforward = Capital Leases Accumulated Amortization on the Balance Sheet</v>
          </cell>
          <cell r="B38" t="str">
            <v>D1680 = G1680</v>
          </cell>
          <cell r="C38" t="str">
            <v>OK</v>
          </cell>
        </row>
        <row r="39">
          <cell r="A39" t="str">
            <v>A/P Trade Aging = A/P Trade on the Balance Sheet</v>
          </cell>
          <cell r="B39" t="str">
            <v>D2006 = G2018</v>
          </cell>
          <cell r="C39" t="str">
            <v>OK</v>
          </cell>
        </row>
        <row r="40">
          <cell r="A40" t="str">
            <v>S/T Loans rollforward = S/T Loans on the Balance Bheet</v>
          </cell>
          <cell r="B40" t="str">
            <v>D2124 = G2125</v>
          </cell>
          <cell r="C40" t="str">
            <v>OK</v>
          </cell>
        </row>
        <row r="41">
          <cell r="A41" t="str">
            <v>L/T debt rollforward = L/T debt on the Balance Sheet</v>
          </cell>
          <cell r="B41" t="str">
            <v>D2405 = (G2405 + G2145)</v>
          </cell>
          <cell r="C41" t="str">
            <v>OK</v>
          </cell>
        </row>
        <row r="42">
          <cell r="A42" t="str">
            <v>Capital lease liability rollforward = L/T capital leases on the Balance Sheet</v>
          </cell>
          <cell r="B42" t="str">
            <v>D2410 = (G2410 + G2150)</v>
          </cell>
          <cell r="C42" t="str">
            <v>OK</v>
          </cell>
        </row>
        <row r="43">
          <cell r="A43" t="str">
            <v>ESOP obligation rollforward = L/T ESOP obligation on the Balance Sheet</v>
          </cell>
          <cell r="B43" t="str">
            <v>D2415 = (G2415 + G2155)</v>
          </cell>
          <cell r="C43" t="str">
            <v>OK</v>
          </cell>
        </row>
        <row r="45">
          <cell r="A45" t="str">
            <v>Intercompany Data</v>
          </cell>
        </row>
        <row r="47">
          <cell r="A47" t="str">
            <v>Investment in Consolidated Subsidiaries = Investment in Consolidated Subsidiaries on Balance Sheet</v>
          </cell>
          <cell r="C47" t="str">
            <v>OK</v>
          </cell>
        </row>
        <row r="48">
          <cell r="A48" t="str">
            <v>Intercompany Loans = Intercompany Loans on Balance Sheet</v>
          </cell>
          <cell r="C48" t="str">
            <v>OK</v>
          </cell>
        </row>
        <row r="49">
          <cell r="A49" t="str">
            <v>Intercompany Transactions with Corporate = Intercompany Transactions with Corporate on Balance Sheet</v>
          </cell>
          <cell r="C49" t="str">
            <v>OK</v>
          </cell>
        </row>
        <row r="50">
          <cell r="A50" t="str">
            <v>Intercompany Net Equity Transfers = Intercompany Net Equity Transfers on Normalization Tab</v>
          </cell>
          <cell r="C50" t="str">
            <v>OK</v>
          </cell>
        </row>
        <row r="52">
          <cell r="A52" t="str">
            <v>Program Income Statement Data</v>
          </cell>
        </row>
        <row r="54">
          <cell r="A54" t="str">
            <v xml:space="preserve">Gross sales by program = Gross sales on the Income Statement </v>
          </cell>
          <cell r="B54" t="str">
            <v>X4100 = G4200 + G4400 + G4500 + G4600</v>
          </cell>
          <cell r="C54" t="str">
            <v>OK</v>
          </cell>
        </row>
        <row r="55">
          <cell r="A55" t="str">
            <v>I/C sales by program = I/C sales on the Income Statement</v>
          </cell>
          <cell r="B55" t="str">
            <v>X4400 =  G4400 + G4500 + G4600</v>
          </cell>
          <cell r="C55" t="str">
            <v>OK</v>
          </cell>
        </row>
        <row r="56">
          <cell r="A56" t="str">
            <v>External sales by program = External sales on the Income Statement</v>
          </cell>
          <cell r="B56" t="str">
            <v>X4200 = G4200</v>
          </cell>
          <cell r="C56" t="str">
            <v>OK</v>
          </cell>
        </row>
        <row r="57">
          <cell r="A57" t="str">
            <v>I/C sales (direct profit portion billed) by program = I/C sales (direct profit portion billed) on the Income Statement</v>
          </cell>
          <cell r="B57" t="str">
            <v>X4500 = G4500</v>
          </cell>
          <cell r="C57" t="str">
            <v>OK</v>
          </cell>
        </row>
        <row r="58">
          <cell r="A58" t="str">
            <v>Program profit by program = program profit on the Income Statement</v>
          </cell>
          <cell r="B58" t="str">
            <v>X7110 =            (G4200 + G4500) - (G5075 - G4400)</v>
          </cell>
          <cell r="C58" t="str">
            <v>OK</v>
          </cell>
        </row>
        <row r="59">
          <cell r="A59" t="str">
            <v>Gross negotiated backlog by program = Gross negotiated backlog on the Monthly Supplemental Income Statement</v>
          </cell>
          <cell r="B59" t="str">
            <v>X9925 = D9945</v>
          </cell>
          <cell r="C59" t="str">
            <v>OK</v>
          </cell>
        </row>
        <row r="60">
          <cell r="A60" t="str">
            <v xml:space="preserve">I/C negotiated backlog by program = I/C negotiated backlog on the Monthly Supplemental Income Statement </v>
          </cell>
          <cell r="B60" t="str">
            <v>X9926 = D9947</v>
          </cell>
          <cell r="C60" t="str">
            <v>OK</v>
          </cell>
        </row>
        <row r="61">
          <cell r="A61" t="str">
            <v xml:space="preserve">Net negotiated backlog by program = Net negotiated backlog on the Monthly Supplemental Income Statement </v>
          </cell>
          <cell r="B61" t="str">
            <v>X9924 = D9924</v>
          </cell>
          <cell r="C61" t="str">
            <v>OK</v>
          </cell>
        </row>
        <row r="62">
          <cell r="A62" t="str">
            <v xml:space="preserve">Gross negotiated orders by program = Gross negotiated orders on the Monthly Supplemental Income Statement </v>
          </cell>
          <cell r="B62" t="str">
            <v>X9928 = D9928</v>
          </cell>
          <cell r="C62" t="str">
            <v>OK</v>
          </cell>
        </row>
        <row r="63">
          <cell r="A63" t="str">
            <v xml:space="preserve">I/C negotiated orders by program = I/C negotiated orders on the Monthly Supplemental Income Statement </v>
          </cell>
          <cell r="B63" t="str">
            <v>X9929 = D9929</v>
          </cell>
          <cell r="C63" t="str">
            <v>OK</v>
          </cell>
        </row>
        <row r="64">
          <cell r="A64" t="str">
            <v xml:space="preserve">Net negotiated orders by program = Net negotiated orders on the Monthly Supplemental Income Statement </v>
          </cell>
          <cell r="B64" t="str">
            <v>X9924 = D9924</v>
          </cell>
          <cell r="C64" t="str">
            <v>OK</v>
          </cell>
        </row>
        <row r="65">
          <cell r="A65" t="str">
            <v xml:space="preserve">Ensure Net Backlog Rollforward ties </v>
          </cell>
          <cell r="B65" t="str">
            <v>Y9941 Open + Y9941 + X9927 - X4200 = X9924</v>
          </cell>
          <cell r="C65" t="str">
            <v>OK</v>
          </cell>
        </row>
        <row r="67">
          <cell r="A67" t="str">
            <v>Program Balance Sheet Data</v>
          </cell>
        </row>
        <row r="69">
          <cell r="A69" t="str">
            <v>A/R billed by program = A/R trade billed on the Balance Sheet</v>
          </cell>
          <cell r="B69" t="str">
            <v>X1102 = G1102</v>
          </cell>
          <cell r="C69" t="str">
            <v>OK</v>
          </cell>
        </row>
        <row r="70">
          <cell r="A70" t="str">
            <v xml:space="preserve">A/R unbilled by program = A/R trade unbilled on the Balance Sheet </v>
          </cell>
          <cell r="B70" t="str">
            <v>X1110 = G1110</v>
          </cell>
          <cell r="C70" t="str">
            <v>OK</v>
          </cell>
        </row>
        <row r="71">
          <cell r="A71" t="str">
            <v>A/R other by program = A/R other on the Balance Sheet</v>
          </cell>
          <cell r="B71" t="str">
            <v>X1120 = G1121 + G1125</v>
          </cell>
          <cell r="C71" t="str">
            <v>OK</v>
          </cell>
        </row>
        <row r="72">
          <cell r="A72" t="str">
            <v>A/R I/C by program = A/R I/C on the Balance Sheet</v>
          </cell>
          <cell r="B72" t="str">
            <v>X1130 = G1130</v>
          </cell>
          <cell r="C72" t="str">
            <v>OK</v>
          </cell>
        </row>
        <row r="73">
          <cell r="A73" t="str">
            <v xml:space="preserve">Gross inventories by program = Gross inventories on the Balance Sheet </v>
          </cell>
          <cell r="B73" t="str">
            <v>X1210 = G1212</v>
          </cell>
          <cell r="C73" t="str">
            <v>OK</v>
          </cell>
        </row>
        <row r="74">
          <cell r="A74" t="str">
            <v>Progress payments applied to inventories by program = Progress payments applied to inventories on the Balance Sheet</v>
          </cell>
          <cell r="B74" t="str">
            <v>X1250 = G1250</v>
          </cell>
          <cell r="C74" t="str">
            <v>OK</v>
          </cell>
        </row>
        <row r="75">
          <cell r="A75" t="str">
            <v>Customer advances applied to inventories by program = Customer advances applied to inventories on the Balance Sheet</v>
          </cell>
          <cell r="B75" t="str">
            <v>X1255 = G1255</v>
          </cell>
          <cell r="C75" t="str">
            <v>OK</v>
          </cell>
        </row>
        <row r="76">
          <cell r="A76" t="str">
            <v xml:space="preserve">A/R credit balances by program = A/R credit balances on the Balance Sheet </v>
          </cell>
          <cell r="B76" t="str">
            <v>X2046 = G2046</v>
          </cell>
          <cell r="C76" t="str">
            <v>OK</v>
          </cell>
        </row>
        <row r="77">
          <cell r="A77" t="str">
            <v xml:space="preserve">Inventory credit balances by program = Inventory credit balances on the Balance Sheet </v>
          </cell>
          <cell r="B77" t="str">
            <v>X2047 = G2047</v>
          </cell>
          <cell r="C77" t="str">
            <v>OK</v>
          </cell>
        </row>
        <row r="78">
          <cell r="A78" t="str">
            <v>Customer advances by program = Customer advances on the Balance Sheet</v>
          </cell>
          <cell r="B78" t="str">
            <v>X2045 = (G2044 + G2045)</v>
          </cell>
          <cell r="C78" t="str">
            <v>OK</v>
          </cell>
        </row>
        <row r="80">
          <cell r="A80" t="str">
            <v>Quarterly Accounting Rollforwards</v>
          </cell>
        </row>
        <row r="82">
          <cell r="A82" t="str">
            <v>COGS Detail = COGS on Income Statement</v>
          </cell>
          <cell r="B82" t="str">
            <v>D5075 = G5075</v>
          </cell>
          <cell r="C82" t="str">
            <v>Does not Tie to Income Statement</v>
          </cell>
        </row>
        <row r="83">
          <cell r="A83" t="str">
            <v>Corporate COGS Detail = COGS on Income Statement</v>
          </cell>
          <cell r="B83" t="str">
            <v>D5650 = G5075</v>
          </cell>
          <cell r="C83" t="str">
            <v>Does not Tie to Income Statement</v>
          </cell>
        </row>
        <row r="84">
          <cell r="A84" t="str">
            <v>US Cash Balance Details = US Cash Balance on Balance Sheet</v>
          </cell>
          <cell r="B84" t="str">
            <v>D1032 = G1032</v>
          </cell>
          <cell r="C84" t="str">
            <v>Does Not Tie to Balance Sheet</v>
          </cell>
        </row>
        <row r="85">
          <cell r="A85" t="str">
            <v>Foreign Cash Balance Details = Foreign Cash Balance on Balance Sheet</v>
          </cell>
          <cell r="B85" t="str">
            <v>D1034 = G1034</v>
          </cell>
          <cell r="C85" t="str">
            <v>OK</v>
          </cell>
        </row>
        <row r="86">
          <cell r="A86" t="str">
            <v xml:space="preserve">Intangible assets related to contracts &amp; programs acquired cost rollforward = intangible assets related to contracts &amp; programs acquired cost on the Balance Sheet </v>
          </cell>
          <cell r="B86" t="str">
            <v>D1810 = G1810</v>
          </cell>
          <cell r="C86" t="str">
            <v>OK</v>
          </cell>
        </row>
        <row r="87">
          <cell r="A87" t="str">
            <v>Intangible assets related to contracts &amp; programs acquired accumulated depreciation rollforward = intangible assets related to contracts &amp; programs acquired accumulated depreciation on the Balance Sheet</v>
          </cell>
          <cell r="B87" t="str">
            <v>D1820 = G1820</v>
          </cell>
          <cell r="C87" t="str">
            <v>OK</v>
          </cell>
        </row>
        <row r="88">
          <cell r="A88" t="str">
            <v>Intangible Assets related to contracts &amp; programs acquired amortization current year standard = Amortization of intangible assets related to contracts &amp; programs on the Income Statement</v>
          </cell>
          <cell r="B88" t="str">
            <v>D1824 = G9103</v>
          </cell>
          <cell r="C88" t="str">
            <v>OK</v>
          </cell>
        </row>
        <row r="89">
          <cell r="A89" t="str">
            <v>Goodwill cost rollforward = Goodwill cost on the Balance Sheet</v>
          </cell>
          <cell r="B89" t="str">
            <v>D1840 = G1840</v>
          </cell>
          <cell r="C89" t="str">
            <v>OK</v>
          </cell>
        </row>
        <row r="90">
          <cell r="A90" t="str">
            <v>Goodwill accumulated amortization rollforward = Goodwill accumulated amortization on the Balance Sheet</v>
          </cell>
          <cell r="B90" t="str">
            <v>D1850 = G1850</v>
          </cell>
          <cell r="C90" t="str">
            <v>OK</v>
          </cell>
        </row>
        <row r="91">
          <cell r="A91" t="str">
            <v>Goodwill amortization current year standard = amortization of goodwill on the income statement</v>
          </cell>
          <cell r="B91" t="str">
            <v>D1854 = G9101</v>
          </cell>
          <cell r="C91" t="str">
            <v>OK</v>
          </cell>
        </row>
        <row r="92">
          <cell r="A92" t="str">
            <v>Restructure costs (merger related) cost roll-forward = restructure costs (merger related) cost on the Balance Sheet</v>
          </cell>
          <cell r="B92" t="str">
            <v>D1941 = G1941</v>
          </cell>
          <cell r="C92" t="str">
            <v>OK</v>
          </cell>
        </row>
        <row r="93">
          <cell r="A93" t="str">
            <v xml:space="preserve">Restructure costs (merger related) accumulated amortization roll-forward = restructure costs (merger related) accumulated amortization on the Balance Sheet </v>
          </cell>
          <cell r="B93" t="str">
            <v>D1951 = G1951</v>
          </cell>
          <cell r="C93" t="str">
            <v>OK</v>
          </cell>
        </row>
        <row r="95">
          <cell r="A95" t="str">
            <v>Quarterly Tax Rollforwards</v>
          </cell>
        </row>
        <row r="97">
          <cell r="A97" t="str">
            <v>Current Deferred Tax Assets (Federal Income) Rollforward = Current Deferred Tax Assets (Federal Income) on Balance Sheet</v>
          </cell>
          <cell r="B97" t="str">
            <v>D1410 = G1410</v>
          </cell>
          <cell r="C97" t="str">
            <v>Does not Tie to Balance Sheet</v>
          </cell>
        </row>
        <row r="98">
          <cell r="A98" t="str">
            <v>Current Deferred Tax Assets (Foreign Income) Rollforward = Current Deferred Tax Assets (Foreign Income) on Balance Sheet</v>
          </cell>
          <cell r="B98" t="str">
            <v>D1420 = G1420</v>
          </cell>
          <cell r="C98" t="str">
            <v>OK</v>
          </cell>
        </row>
        <row r="99">
          <cell r="A99" t="str">
            <v>Current Deferred Tax Assets (State Income) Rollforward = Current Deferred Tax Assets (State Income) on Balance Sheet</v>
          </cell>
          <cell r="B99" t="str">
            <v>D1430 = G1430</v>
          </cell>
          <cell r="C99" t="str">
            <v>Does not Tie to Balance Sheet</v>
          </cell>
        </row>
        <row r="100">
          <cell r="A100" t="str">
            <v>Noncurrent deferred tax asset (federal income) rollforward = Noncurrent deferred tax asset (federal income) on the Balance Sheet</v>
          </cell>
          <cell r="B100" t="str">
            <v>D1910 = G1910</v>
          </cell>
          <cell r="C100" t="str">
            <v>OK</v>
          </cell>
        </row>
        <row r="101">
          <cell r="A101" t="str">
            <v>Noncurrent deferred tax asset (foreign income) rollforward = Noncurrent deferred tax asset (foreign income) on the Balance Sheet</v>
          </cell>
          <cell r="B101" t="str">
            <v>D1920 = G1920</v>
          </cell>
          <cell r="C101" t="str">
            <v>OK</v>
          </cell>
        </row>
        <row r="102">
          <cell r="A102" t="str">
            <v>Noncurrent deferred tax asset (state income) rollforward = Noncurrent deferred tax asset (state income) on the Balance Sheet</v>
          </cell>
          <cell r="B102" t="str">
            <v>D1930 = G1930</v>
          </cell>
          <cell r="C102" t="str">
            <v>OK</v>
          </cell>
        </row>
        <row r="103">
          <cell r="A103" t="str">
            <v>Accrued income taxes (federal) rollforward = Accrued income taxes (federal) on the Balance Sheet</v>
          </cell>
          <cell r="B103" t="str">
            <v>D2101 = G2101</v>
          </cell>
          <cell r="C103" t="str">
            <v>Does not Tie to Balance Sheet</v>
          </cell>
        </row>
        <row r="104">
          <cell r="A104" t="str">
            <v>Accrued income taxes (foreign) rollforward = Accrued income taxes (foreign) on the Balance Sheet</v>
          </cell>
          <cell r="B104" t="str">
            <v>D2110 = G2110</v>
          </cell>
          <cell r="C104" t="str">
            <v>OK</v>
          </cell>
        </row>
        <row r="105">
          <cell r="A105" t="str">
            <v>Accrued income taxes (state) rollforward = Accrued income taxes (state) on the Balance Sheet</v>
          </cell>
          <cell r="B105" t="str">
            <v>D2201 = G2201</v>
          </cell>
          <cell r="C105" t="str">
            <v>Does not Tie to Balance Sheet</v>
          </cell>
        </row>
        <row r="106">
          <cell r="A106" t="str">
            <v>Current deferred tax (federal income) rollforward = Current deferred tax (federal income) on the Balance Sheet</v>
          </cell>
          <cell r="B106" t="str">
            <v>D2251 = G2251</v>
          </cell>
          <cell r="C106" t="str">
            <v>OK</v>
          </cell>
        </row>
        <row r="107">
          <cell r="A107" t="str">
            <v>Current deferred tax (foreign income) rollforward = Current deferred tax (foreign income) on the Balance Sheet</v>
          </cell>
          <cell r="B107" t="str">
            <v>D2261 = G2261</v>
          </cell>
          <cell r="C107" t="str">
            <v>OK</v>
          </cell>
        </row>
        <row r="108">
          <cell r="A108" t="str">
            <v>Current deferred tax (state income) rollforward = Current deferred tax (state income) on the Balance Sheet</v>
          </cell>
          <cell r="B108" t="str">
            <v>D2271 = G2271</v>
          </cell>
          <cell r="C108" t="str">
            <v>OK</v>
          </cell>
        </row>
        <row r="109">
          <cell r="A109" t="str">
            <v>Noncurrent deferred tax (federal income) rollforward = Noncurrent deferred tax (federal income) on the Balance Sheet</v>
          </cell>
          <cell r="B109" t="str">
            <v>D2450 = G2450</v>
          </cell>
          <cell r="C109" t="str">
            <v>Does not Tie to Balance Sheet</v>
          </cell>
        </row>
        <row r="110">
          <cell r="A110" t="str">
            <v>Noncurrent deferred tax (foreign income) rollforward = Noncurrent deferred tax (foreign income) on the Balance Sheet</v>
          </cell>
          <cell r="B110" t="str">
            <v>D2460 = G2460</v>
          </cell>
          <cell r="C110" t="str">
            <v>OK</v>
          </cell>
        </row>
        <row r="111">
          <cell r="A111" t="str">
            <v>Noncurrent deferred tax (state income) rollforward = Noncurrent deferred tax (state income) on the Balance Sheet</v>
          </cell>
          <cell r="B111" t="str">
            <v>D2470 = G2470</v>
          </cell>
          <cell r="C111" t="str">
            <v>Does not Tie to Balance Sheet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heck Total"/>
      <sheetName val="Check Total 2"/>
      <sheetName val=" Rounds"/>
      <sheetName val="5_Cash Flow - Consolidated "/>
      <sheetName val="5A_Sector_Summary"/>
      <sheetName val="By_Company"/>
      <sheetName val="Analysis of Other"/>
      <sheetName val="Debt Issuances"/>
      <sheetName val="Stock Issuances"/>
      <sheetName val="Summary"/>
      <sheetName val="Aeronautics"/>
      <sheetName val="Electronic Systems"/>
      <sheetName val="Space Systems"/>
      <sheetName val="Integrated Systems &amp; Solutions"/>
      <sheetName val="Info &amp; Tech Services"/>
      <sheetName val="Global Telecom"/>
      <sheetName val="Strategic Initiatives"/>
      <sheetName val="Other Companies"/>
      <sheetName val="Prior Year"/>
      <sheetName val="Prior Period"/>
      <sheetName val="Acct. Summary"/>
      <sheetName val="B10_Cash Flow - By Sector "/>
      <sheetName val="B12_Qtr Cash Flow - Cons"/>
      <sheetName val="B11_Qtr Cash Flow - By Sector"/>
      <sheetName val="Technology Services"/>
      <sheetName val="B11_Cash Flow - By Sector "/>
      <sheetName val="Inputs"/>
      <sheetName val="Systems Integration"/>
      <sheetName val="Aeronautical Systems"/>
      <sheetName val="B13_Qtr Cash Flow - By Sector"/>
      <sheetName val="5_Perform"/>
      <sheetName val="B12_Cash Flow - By Sector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sheetPr transitionEvaluation="1" codeName="Sheet11">
    <pageSetUpPr fitToPage="1"/>
  </sheetPr>
  <dimension ref="A1:F64"/>
  <sheetViews>
    <sheetView showGridLines="0" tabSelected="1" zoomScale="60" zoomScaleNormal="60" workbookViewId="0"/>
  </sheetViews>
  <sheetFormatPr defaultColWidth="7.08984375" defaultRowHeight="22.8"/>
  <cols>
    <col min="1" max="1" width="95.6328125" style="243" customWidth="1"/>
    <col min="2" max="2" width="9.08984375" style="274" customWidth="1"/>
    <col min="3" max="3" width="24.6328125" style="243" customWidth="1"/>
    <col min="4" max="4" width="7.90625" style="243" customWidth="1"/>
    <col min="5" max="5" width="24.6328125" style="243" customWidth="1"/>
    <col min="6" max="6" width="7.6328125" style="243" customWidth="1"/>
    <col min="7" max="7" width="10.36328125" style="243" bestFit="1" customWidth="1"/>
    <col min="8" max="16384" width="7.08984375" style="243"/>
  </cols>
  <sheetData>
    <row r="1" spans="1:6">
      <c r="A1" s="239" t="s">
        <v>2</v>
      </c>
      <c r="B1" s="242"/>
      <c r="C1" s="241"/>
      <c r="D1" s="241"/>
      <c r="E1" s="241"/>
      <c r="F1" s="241"/>
    </row>
    <row r="2" spans="1:6">
      <c r="A2" s="239" t="s">
        <v>70</v>
      </c>
      <c r="B2" s="242"/>
      <c r="C2" s="244"/>
      <c r="D2" s="244"/>
      <c r="E2" s="244"/>
      <c r="F2" s="244"/>
    </row>
    <row r="3" spans="1:6">
      <c r="A3" s="239" t="s">
        <v>46</v>
      </c>
      <c r="B3" s="242"/>
      <c r="C3" s="241"/>
      <c r="D3" s="241"/>
      <c r="E3" s="241"/>
      <c r="F3" s="241"/>
    </row>
    <row r="4" spans="1:6">
      <c r="A4" s="239" t="s">
        <v>5</v>
      </c>
      <c r="B4" s="242"/>
      <c r="C4" s="241"/>
      <c r="D4" s="241"/>
      <c r="E4" s="241"/>
      <c r="F4" s="241"/>
    </row>
    <row r="5" spans="1:6">
      <c r="A5" s="239"/>
      <c r="B5" s="242"/>
      <c r="C5" s="241"/>
      <c r="D5" s="241"/>
      <c r="E5" s="241"/>
      <c r="F5" s="241"/>
    </row>
    <row r="6" spans="1:6" ht="23.4" thickBot="1">
      <c r="A6" s="240"/>
      <c r="B6" s="242"/>
      <c r="C6" s="245" t="s">
        <v>129</v>
      </c>
      <c r="D6" s="245"/>
      <c r="E6" s="245"/>
      <c r="F6" s="428"/>
    </row>
    <row r="7" spans="1:6">
      <c r="A7" s="240"/>
      <c r="B7" s="242"/>
      <c r="C7" s="241"/>
      <c r="D7" s="241"/>
      <c r="E7" s="244"/>
      <c r="F7" s="264"/>
    </row>
    <row r="8" spans="1:6" s="247" customFormat="1" ht="25.8">
      <c r="A8" s="240"/>
      <c r="B8" s="246"/>
      <c r="C8" s="297" t="s">
        <v>133</v>
      </c>
      <c r="D8" s="292"/>
      <c r="E8" s="298" t="s">
        <v>134</v>
      </c>
      <c r="F8" s="292"/>
    </row>
    <row r="9" spans="1:6">
      <c r="A9" s="240"/>
      <c r="B9" s="242"/>
      <c r="C9" s="241"/>
      <c r="D9" s="241"/>
      <c r="E9" s="241"/>
      <c r="F9" s="244"/>
    </row>
    <row r="10" spans="1:6">
      <c r="A10" s="239" t="s">
        <v>35</v>
      </c>
      <c r="B10" s="251"/>
      <c r="C10" s="287">
        <v>10633</v>
      </c>
      <c r="D10" s="249"/>
      <c r="E10" s="283">
        <v>10337</v>
      </c>
      <c r="F10" s="244"/>
    </row>
    <row r="11" spans="1:6" ht="7.5" customHeight="1">
      <c r="A11" s="239"/>
      <c r="B11" s="251"/>
      <c r="C11" s="248"/>
      <c r="D11" s="249"/>
      <c r="E11" s="250"/>
      <c r="F11" s="244"/>
    </row>
    <row r="12" spans="1:6">
      <c r="A12" s="239" t="s">
        <v>58</v>
      </c>
      <c r="B12" s="251"/>
      <c r="C12" s="252">
        <v>9831</v>
      </c>
      <c r="D12" s="249"/>
      <c r="E12" s="253">
        <v>9441</v>
      </c>
      <c r="F12" s="244"/>
    </row>
    <row r="13" spans="1:6" ht="7.5" customHeight="1">
      <c r="A13" s="240"/>
      <c r="B13" s="251"/>
      <c r="C13" s="248"/>
      <c r="D13" s="250"/>
      <c r="E13" s="250"/>
      <c r="F13" s="244"/>
    </row>
    <row r="14" spans="1:6">
      <c r="A14" s="240" t="s">
        <v>84</v>
      </c>
      <c r="B14" s="251"/>
      <c r="C14" s="255">
        <f>C10-C12</f>
        <v>802</v>
      </c>
      <c r="D14" s="250"/>
      <c r="E14" s="254">
        <f>E10-E12</f>
        <v>896</v>
      </c>
      <c r="F14" s="244"/>
    </row>
    <row r="15" spans="1:6" ht="7.5" customHeight="1">
      <c r="A15" s="240"/>
      <c r="B15" s="251"/>
      <c r="C15" s="248"/>
      <c r="D15" s="250"/>
      <c r="E15" s="250"/>
      <c r="F15" s="244"/>
    </row>
    <row r="16" spans="1:6">
      <c r="A16" s="240" t="s">
        <v>82</v>
      </c>
      <c r="B16" s="251"/>
      <c r="C16" s="252">
        <v>50</v>
      </c>
      <c r="D16" s="250"/>
      <c r="E16" s="253">
        <v>42</v>
      </c>
      <c r="F16" s="244"/>
    </row>
    <row r="17" spans="1:6" ht="7.5" customHeight="1">
      <c r="A17" s="240"/>
      <c r="B17" s="251"/>
      <c r="C17" s="248"/>
      <c r="D17" s="250"/>
      <c r="E17" s="250"/>
      <c r="F17" s="244"/>
    </row>
    <row r="18" spans="1:6">
      <c r="A18" s="239" t="s">
        <v>38</v>
      </c>
      <c r="B18" s="251"/>
      <c r="C18" s="255">
        <f>SUM(C14:C16)</f>
        <v>852</v>
      </c>
      <c r="D18" s="249"/>
      <c r="E18" s="254">
        <f>SUM(E14:E16)</f>
        <v>938</v>
      </c>
      <c r="F18" s="244"/>
    </row>
    <row r="19" spans="1:6" ht="7.5" customHeight="1">
      <c r="A19" s="240"/>
      <c r="B19" s="251"/>
      <c r="C19" s="255"/>
      <c r="D19" s="249"/>
      <c r="E19" s="254"/>
      <c r="F19" s="244"/>
    </row>
    <row r="20" spans="1:6">
      <c r="A20" s="239" t="s">
        <v>55</v>
      </c>
      <c r="B20" s="251"/>
      <c r="C20" s="255">
        <v>85</v>
      </c>
      <c r="D20" s="249"/>
      <c r="E20" s="254">
        <v>87</v>
      </c>
      <c r="F20" s="244"/>
    </row>
    <row r="21" spans="1:6" ht="7.5" customHeight="1">
      <c r="A21" s="240"/>
      <c r="B21" s="251"/>
      <c r="C21" s="255"/>
      <c r="D21" s="249"/>
      <c r="E21" s="254"/>
      <c r="F21" s="244"/>
    </row>
    <row r="22" spans="1:6">
      <c r="A22" s="240" t="s">
        <v>123</v>
      </c>
      <c r="B22" s="251"/>
      <c r="C22" s="252">
        <v>19</v>
      </c>
      <c r="D22" s="249"/>
      <c r="E22" s="253">
        <v>28</v>
      </c>
      <c r="F22" s="244"/>
    </row>
    <row r="23" spans="1:6" ht="7.5" customHeight="1">
      <c r="A23" s="240"/>
      <c r="B23" s="251"/>
      <c r="C23" s="255"/>
      <c r="D23" s="249"/>
      <c r="E23" s="254"/>
      <c r="F23" s="244"/>
    </row>
    <row r="24" spans="1:6">
      <c r="A24" s="239" t="s">
        <v>74</v>
      </c>
      <c r="B24" s="251"/>
      <c r="C24" s="255">
        <v>786</v>
      </c>
      <c r="D24" s="249"/>
      <c r="E24" s="254">
        <v>879</v>
      </c>
      <c r="F24" s="244"/>
    </row>
    <row r="25" spans="1:6" ht="7.5" customHeight="1">
      <c r="A25" s="240"/>
      <c r="B25" s="251"/>
      <c r="C25" s="255"/>
      <c r="D25" s="249"/>
      <c r="E25" s="254"/>
      <c r="F25" s="244"/>
    </row>
    <row r="26" spans="1:6">
      <c r="A26" s="239" t="s">
        <v>56</v>
      </c>
      <c r="B26" s="251"/>
      <c r="C26" s="252">
        <v>238</v>
      </c>
      <c r="D26" s="249"/>
      <c r="E26" s="253">
        <v>360</v>
      </c>
      <c r="F26" s="244"/>
    </row>
    <row r="27" spans="1:6" ht="7.5" customHeight="1">
      <c r="A27" s="239"/>
      <c r="B27" s="251"/>
      <c r="C27" s="338"/>
      <c r="D27" s="249"/>
      <c r="E27" s="339"/>
      <c r="F27" s="244"/>
    </row>
    <row r="28" spans="1:6">
      <c r="A28" s="239" t="s">
        <v>77</v>
      </c>
      <c r="B28" s="251"/>
      <c r="C28" s="338">
        <v>548</v>
      </c>
      <c r="D28" s="350"/>
      <c r="E28" s="339">
        <v>519</v>
      </c>
      <c r="F28" s="244"/>
    </row>
    <row r="29" spans="1:6" ht="7.5" customHeight="1">
      <c r="A29" s="239"/>
      <c r="B29" s="251"/>
      <c r="C29" s="338"/>
      <c r="D29" s="249"/>
      <c r="E29" s="339"/>
      <c r="F29" s="244"/>
    </row>
    <row r="30" spans="1:6" ht="25.8">
      <c r="A30" s="239" t="s">
        <v>216</v>
      </c>
      <c r="B30" s="251"/>
      <c r="C30" s="252">
        <v>-18</v>
      </c>
      <c r="D30" s="249"/>
      <c r="E30" s="253">
        <v>14</v>
      </c>
      <c r="F30" s="244"/>
    </row>
    <row r="31" spans="1:6" ht="7.5" customHeight="1">
      <c r="A31" s="240"/>
      <c r="B31" s="251"/>
      <c r="C31" s="255"/>
      <c r="D31" s="241"/>
      <c r="E31" s="254"/>
      <c r="F31" s="244"/>
    </row>
    <row r="32" spans="1:6" ht="23.4" thickBot="1">
      <c r="A32" s="240" t="s">
        <v>57</v>
      </c>
      <c r="B32" s="251"/>
      <c r="C32" s="285">
        <v>530</v>
      </c>
      <c r="D32" s="250"/>
      <c r="E32" s="284">
        <v>533</v>
      </c>
      <c r="F32" s="244"/>
    </row>
    <row r="33" spans="1:6" ht="7.5" customHeight="1" thickTop="1">
      <c r="A33" s="240"/>
      <c r="B33" s="251"/>
      <c r="C33" s="248"/>
      <c r="D33" s="250"/>
      <c r="E33" s="250"/>
      <c r="F33" s="244"/>
    </row>
    <row r="34" spans="1:6" ht="23.4" thickBot="1">
      <c r="A34" s="239" t="s">
        <v>59</v>
      </c>
      <c r="B34" s="251"/>
      <c r="C34" s="257">
        <v>0.30299999999999999</v>
      </c>
      <c r="D34" s="258"/>
      <c r="E34" s="349">
        <v>0.41</v>
      </c>
      <c r="F34" s="244"/>
    </row>
    <row r="35" spans="1:6" ht="23.4" thickTop="1">
      <c r="A35" s="240"/>
      <c r="B35" s="251"/>
      <c r="C35" s="260"/>
      <c r="D35" s="261"/>
      <c r="E35" s="261"/>
      <c r="F35" s="244"/>
    </row>
    <row r="36" spans="1:6">
      <c r="A36" s="256" t="s">
        <v>86</v>
      </c>
      <c r="B36" s="251"/>
      <c r="C36" s="260"/>
      <c r="D36" s="261"/>
      <c r="E36" s="261"/>
      <c r="F36" s="244"/>
    </row>
    <row r="37" spans="1:6" s="265" customFormat="1">
      <c r="A37" s="262" t="s">
        <v>53</v>
      </c>
      <c r="B37" s="263"/>
      <c r="C37" s="286"/>
      <c r="D37" s="261"/>
      <c r="E37" s="282"/>
      <c r="F37" s="264"/>
    </row>
    <row r="38" spans="1:6" s="265" customFormat="1">
      <c r="A38" s="334" t="s">
        <v>78</v>
      </c>
      <c r="B38" s="263"/>
      <c r="C38" s="286">
        <v>1.57</v>
      </c>
      <c r="D38" s="261"/>
      <c r="E38" s="282">
        <v>1.4</v>
      </c>
      <c r="F38" s="264"/>
    </row>
    <row r="39" spans="1:6" s="265" customFormat="1">
      <c r="A39" s="334" t="s">
        <v>85</v>
      </c>
      <c r="B39" s="263"/>
      <c r="C39" s="341">
        <v>-0.05</v>
      </c>
      <c r="D39" s="261"/>
      <c r="E39" s="340">
        <v>0.03</v>
      </c>
      <c r="F39" s="264"/>
    </row>
    <row r="40" spans="1:6" s="265" customFormat="1" ht="23.4" thickBot="1">
      <c r="A40" s="262" t="s">
        <v>173</v>
      </c>
      <c r="B40" s="263"/>
      <c r="C40" s="362">
        <f>+SUM(C38:C39)</f>
        <v>1.52</v>
      </c>
      <c r="D40" s="261"/>
      <c r="E40" s="363">
        <f>+SUM(E38:E39)</f>
        <v>1.43</v>
      </c>
      <c r="F40" s="264"/>
    </row>
    <row r="41" spans="1:6" s="265" customFormat="1" ht="23.4" thickTop="1">
      <c r="A41" s="262"/>
      <c r="B41" s="263"/>
      <c r="C41" s="286"/>
      <c r="D41" s="261"/>
      <c r="E41" s="282"/>
      <c r="F41" s="264"/>
    </row>
    <row r="42" spans="1:6" s="265" customFormat="1">
      <c r="A42" s="262" t="s">
        <v>54</v>
      </c>
      <c r="B42" s="263"/>
      <c r="C42" s="286"/>
      <c r="D42" s="266"/>
      <c r="E42" s="282"/>
      <c r="F42" s="264"/>
    </row>
    <row r="43" spans="1:6" s="265" customFormat="1">
      <c r="A43" s="334" t="s">
        <v>78</v>
      </c>
      <c r="B43" s="263"/>
      <c r="C43" s="286">
        <v>1.55</v>
      </c>
      <c r="D43" s="261"/>
      <c r="E43" s="282">
        <v>1.38</v>
      </c>
      <c r="F43" s="264"/>
    </row>
    <row r="44" spans="1:6" s="265" customFormat="1">
      <c r="A44" s="334" t="s">
        <v>85</v>
      </c>
      <c r="B44" s="263"/>
      <c r="C44" s="341">
        <v>-0.05</v>
      </c>
      <c r="D44" s="261"/>
      <c r="E44" s="340">
        <v>0.03</v>
      </c>
      <c r="F44" s="264"/>
    </row>
    <row r="45" spans="1:6" s="265" customFormat="1" ht="23.4" thickBot="1">
      <c r="A45" s="262" t="s">
        <v>173</v>
      </c>
      <c r="B45" s="263"/>
      <c r="C45" s="362">
        <f>+SUM(C43:C44)</f>
        <v>1.5</v>
      </c>
      <c r="D45" s="261"/>
      <c r="E45" s="363">
        <f>+SUM(E43:E44)</f>
        <v>1.41</v>
      </c>
      <c r="F45" s="264"/>
    </row>
    <row r="46" spans="1:6" ht="23.4" thickTop="1">
      <c r="A46" s="239"/>
      <c r="B46" s="251"/>
      <c r="C46" s="260"/>
      <c r="D46" s="261"/>
      <c r="E46" s="261"/>
      <c r="F46" s="244"/>
    </row>
    <row r="47" spans="1:6">
      <c r="A47" s="239" t="s">
        <v>60</v>
      </c>
      <c r="B47" s="251"/>
      <c r="C47" s="267"/>
      <c r="D47" s="261"/>
      <c r="E47" s="268"/>
      <c r="F47" s="244"/>
    </row>
    <row r="48" spans="1:6">
      <c r="A48" s="239" t="s">
        <v>53</v>
      </c>
      <c r="B48" s="251"/>
      <c r="C48" s="267">
        <v>348.5</v>
      </c>
      <c r="D48" s="261"/>
      <c r="E48" s="268">
        <v>373.5</v>
      </c>
      <c r="F48" s="244"/>
    </row>
    <row r="49" spans="1:6" ht="25.8">
      <c r="A49" s="262" t="s">
        <v>54</v>
      </c>
      <c r="B49" s="241"/>
      <c r="C49" s="267">
        <v>352.6</v>
      </c>
      <c r="D49" s="268"/>
      <c r="E49" s="268">
        <v>377.7</v>
      </c>
      <c r="F49" s="269"/>
    </row>
    <row r="50" spans="1:6">
      <c r="A50" s="240"/>
      <c r="B50" s="271"/>
      <c r="C50" s="270"/>
      <c r="D50" s="241"/>
      <c r="E50" s="244"/>
      <c r="F50" s="244"/>
    </row>
    <row r="51" spans="1:6">
      <c r="A51" s="272" t="s">
        <v>132</v>
      </c>
      <c r="B51" s="242"/>
      <c r="C51" s="272">
        <v>344.9</v>
      </c>
      <c r="D51" s="244"/>
      <c r="E51" s="244">
        <v>368.5</v>
      </c>
      <c r="F51" s="244"/>
    </row>
    <row r="52" spans="1:6" ht="25.8">
      <c r="A52" s="273"/>
      <c r="B52" s="242"/>
      <c r="C52" s="244"/>
      <c r="D52" s="244"/>
      <c r="E52" s="244"/>
      <c r="F52" s="244"/>
    </row>
    <row r="53" spans="1:6" ht="25.8">
      <c r="A53" s="370" t="s">
        <v>158</v>
      </c>
      <c r="B53" s="354"/>
      <c r="C53" s="351"/>
      <c r="D53" s="355"/>
      <c r="E53"/>
      <c r="F53"/>
    </row>
    <row r="54" spans="1:6">
      <c r="A54" s="371" t="s">
        <v>157</v>
      </c>
      <c r="B54" s="354"/>
      <c r="C54" s="351"/>
      <c r="D54" s="355"/>
      <c r="E54"/>
      <c r="F54"/>
    </row>
    <row r="55" spans="1:6" ht="25.8">
      <c r="A55" s="351" t="s">
        <v>189</v>
      </c>
      <c r="B55" s="351"/>
      <c r="C55" s="351"/>
      <c r="D55" s="351"/>
      <c r="E55" s="244"/>
      <c r="F55" s="244"/>
    </row>
    <row r="56" spans="1:6">
      <c r="A56" s="241" t="s">
        <v>190</v>
      </c>
      <c r="C56" s="244"/>
      <c r="D56" s="244"/>
      <c r="E56" s="244"/>
      <c r="F56" s="244"/>
    </row>
    <row r="57" spans="1:6">
      <c r="A57" s="241" t="s">
        <v>206</v>
      </c>
      <c r="C57" s="244"/>
      <c r="D57" s="244"/>
      <c r="E57" s="244"/>
      <c r="F57" s="244"/>
    </row>
    <row r="58" spans="1:6" ht="25.8">
      <c r="A58" s="354" t="s">
        <v>217</v>
      </c>
      <c r="B58" s="356"/>
      <c r="C58" s="351"/>
      <c r="D58" s="355"/>
      <c r="E58"/>
      <c r="F58"/>
    </row>
    <row r="59" spans="1:6">
      <c r="A59" s="351" t="s">
        <v>191</v>
      </c>
      <c r="B59" s="351"/>
      <c r="C59" s="351"/>
      <c r="D59" s="351"/>
      <c r="E59" s="244"/>
      <c r="F59" s="244"/>
    </row>
    <row r="60" spans="1:6" ht="23.25" customHeight="1">
      <c r="A60" s="351"/>
      <c r="B60" s="351"/>
      <c r="C60" s="351"/>
      <c r="D60" s="351"/>
      <c r="E60" s="244"/>
      <c r="F60" s="244"/>
    </row>
    <row r="61" spans="1:6">
      <c r="A61" s="241" t="s">
        <v>159</v>
      </c>
      <c r="C61" s="244"/>
      <c r="D61" s="244"/>
      <c r="E61" s="244"/>
      <c r="F61" s="244"/>
    </row>
    <row r="62" spans="1:6" s="275" customFormat="1">
      <c r="A62" s="445"/>
      <c r="B62" s="276"/>
    </row>
    <row r="63" spans="1:6">
      <c r="A63" s="240"/>
      <c r="C63" s="244"/>
      <c r="D63" s="244"/>
      <c r="E63" s="244"/>
      <c r="F63" s="244"/>
    </row>
    <row r="64" spans="1:6">
      <c r="E64" s="277"/>
    </row>
  </sheetData>
  <customSheetViews>
    <customSheetView guid="{CB2C63BA-525E-44AE-8D0B-A72206E18866}" scale="55" showPageBreaks="1" showGridLines="0" fitToPage="1" printArea="1" topLeftCell="A25">
      <selection activeCell="A55" sqref="A55"/>
      <pageMargins left="0.24" right="0.2" top="0.5" bottom="0.5" header="0.25" footer="0.25"/>
      <printOptions horizontalCentered="1"/>
      <pageSetup scale="39" orientation="landscape" r:id="rId1"/>
      <headerFooter alignWithMargins="0">
        <oddFooter>&amp;R&amp;18A</oddFooter>
      </headerFooter>
    </customSheetView>
    <customSheetView guid="{B6A01475-A939-438D-9E48-6F968D4C3184}" scale="55" showPageBreaks="1" showGridLines="0" fitToPage="1" printArea="1" topLeftCell="A34">
      <selection activeCell="A56" sqref="A55:A56"/>
      <pageMargins left="0.24" right="0.2" top="0.5" bottom="0.5" header="0.25" footer="0.25"/>
      <printOptions horizontalCentered="1"/>
      <pageSetup scale="39" orientation="landscape" r:id="rId2"/>
      <headerFooter alignWithMargins="0">
        <oddFooter>&amp;R&amp;18A</oddFooter>
      </headerFooter>
    </customSheetView>
  </customSheetViews>
  <phoneticPr fontId="0" type="noConversion"/>
  <printOptions horizontalCentered="1" verticalCentered="1"/>
  <pageMargins left="0.24" right="0.2" top="0.25" bottom="0.35" header="0.25" footer="0.17"/>
  <pageSetup scale="47" orientation="landscape" r:id="rId3"/>
  <headerFooter alignWithMargins="0">
    <oddFooter>&amp;R&amp;18A</oddFooter>
  </headerFooter>
</worksheet>
</file>

<file path=xl/worksheets/sheet10.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customSheetViews>
    <customSheetView guid="{CB2C63BA-525E-44AE-8D0B-A72206E18866}" state="veryHidden">
      <pageMargins left="0.7" right="0.7" top="0.75" bottom="0.75" header="0.3" footer="0.3"/>
    </customSheetView>
    <customSheetView guid="{B6A01475-A939-438D-9E48-6F968D4C3184}" state="veryHidden">
      <pageMargins left="0.7" right="0.7" top="0.75" bottom="0.75" header="0.3" footer="0.3"/>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6"/>
  <dimension ref="A1"/>
  <sheetViews>
    <sheetView workbookViewId="0"/>
  </sheetViews>
  <sheetFormatPr defaultRowHeight="15"/>
  <sheetData/>
  <customSheetViews>
    <customSheetView guid="{CB2C63BA-525E-44AE-8D0B-A72206E18866}" state="veryHidden">
      <pageMargins left="0.7" right="0.7" top="0.75" bottom="0.75" header="0.3" footer="0.3"/>
    </customSheetView>
    <customSheetView guid="{B6A01475-A939-438D-9E48-6F968D4C3184}" state="veryHidden">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7"/>
  <dimension ref="A1"/>
  <sheetViews>
    <sheetView workbookViewId="0"/>
  </sheetViews>
  <sheetFormatPr defaultRowHeight="15"/>
  <sheetData/>
  <customSheetViews>
    <customSheetView guid="{CB2C63BA-525E-44AE-8D0B-A72206E18866}" state="veryHidden">
      <pageMargins left="0.7" right="0.7" top="0.75" bottom="0.75" header="0.3" footer="0.3"/>
    </customSheetView>
    <customSheetView guid="{B6A01475-A939-438D-9E48-6F968D4C3184}" state="veryHidden">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8"/>
  <dimension ref="A1"/>
  <sheetViews>
    <sheetView workbookViewId="0"/>
  </sheetViews>
  <sheetFormatPr defaultRowHeight="15"/>
  <sheetData/>
  <customSheetViews>
    <customSheetView guid="{CB2C63BA-525E-44AE-8D0B-A72206E18866}" state="veryHidden">
      <pageMargins left="0.7" right="0.7" top="0.75" bottom="0.75" header="0.3" footer="0.3"/>
    </customSheetView>
    <customSheetView guid="{B6A01475-A939-438D-9E48-6F968D4C3184}" state="veryHidden">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14">
    <pageSetUpPr fitToPage="1"/>
  </sheetPr>
  <dimension ref="A1:T50"/>
  <sheetViews>
    <sheetView zoomScale="50" zoomScaleNormal="50" zoomScaleSheetLayoutView="50" workbookViewId="0">
      <selection activeCell="F48" sqref="F48"/>
    </sheetView>
  </sheetViews>
  <sheetFormatPr defaultColWidth="6.81640625" defaultRowHeight="21"/>
  <cols>
    <col min="1" max="1" width="17.36328125" style="456" customWidth="1"/>
    <col min="2" max="2" width="25.36328125" style="456" customWidth="1"/>
    <col min="3" max="3" width="23.36328125" style="456" customWidth="1"/>
    <col min="4" max="4" width="19" style="456" customWidth="1"/>
    <col min="5" max="5" width="1.1796875" style="456" customWidth="1"/>
    <col min="6" max="6" width="19" style="456" customWidth="1"/>
    <col min="7" max="7" width="1.1796875" style="456" customWidth="1"/>
    <col min="8" max="8" width="19" style="456" customWidth="1"/>
    <col min="9" max="9" width="5.453125" style="448" bestFit="1" customWidth="1"/>
    <col min="10" max="10" width="19" style="456" customWidth="1"/>
    <col min="11" max="11" width="1.1796875" style="456" customWidth="1"/>
    <col min="12" max="12" width="19" style="456" customWidth="1"/>
    <col min="13" max="13" width="1.1796875" style="456" customWidth="1"/>
    <col min="14" max="14" width="19" style="456" customWidth="1"/>
    <col min="15" max="15" width="5.453125" style="448" customWidth="1"/>
    <col min="16" max="16" width="19" style="456" customWidth="1"/>
    <col min="17" max="17" width="1.1796875" style="456" customWidth="1"/>
    <col min="18" max="18" width="19" style="456" customWidth="1"/>
    <col min="19" max="19" width="1.1796875" style="456" customWidth="1"/>
    <col min="20" max="20" width="19.08984375" style="456" customWidth="1"/>
    <col min="21" max="16384" width="6.81640625" style="456"/>
  </cols>
  <sheetData>
    <row r="1" spans="1:20" s="450" customFormat="1">
      <c r="A1" s="446" t="s">
        <v>2</v>
      </c>
      <c r="B1" s="447"/>
      <c r="C1" s="447"/>
      <c r="D1" s="447"/>
      <c r="E1" s="447"/>
      <c r="F1" s="447"/>
      <c r="G1" s="447"/>
      <c r="H1" s="447"/>
      <c r="I1" s="448"/>
      <c r="J1" s="447"/>
      <c r="K1" s="447"/>
      <c r="L1" s="447"/>
      <c r="M1" s="447"/>
      <c r="N1" s="447"/>
      <c r="O1" s="448"/>
      <c r="P1" s="447"/>
      <c r="Q1" s="447"/>
      <c r="R1" s="447"/>
      <c r="S1" s="447"/>
      <c r="T1" s="447"/>
    </row>
    <row r="2" spans="1:20" s="450" customFormat="1">
      <c r="A2" s="446" t="s">
        <v>70</v>
      </c>
      <c r="B2" s="451"/>
      <c r="C2" s="451"/>
      <c r="D2" s="451"/>
      <c r="E2" s="451"/>
      <c r="F2" s="451"/>
      <c r="G2" s="451"/>
      <c r="H2" s="451"/>
      <c r="I2" s="448"/>
      <c r="J2" s="451"/>
      <c r="K2" s="451"/>
      <c r="L2" s="451"/>
      <c r="M2" s="451"/>
      <c r="N2" s="451"/>
      <c r="O2" s="448"/>
      <c r="P2" s="451"/>
      <c r="Q2" s="451"/>
      <c r="R2" s="451"/>
      <c r="S2" s="451"/>
      <c r="T2" s="451"/>
    </row>
    <row r="3" spans="1:20" s="450" customFormat="1" ht="28.2">
      <c r="A3" s="446" t="s">
        <v>228</v>
      </c>
      <c r="B3" s="451"/>
      <c r="C3" s="451"/>
      <c r="D3" s="451"/>
      <c r="E3" s="451"/>
      <c r="F3" s="451"/>
      <c r="G3" s="451"/>
      <c r="H3" s="451"/>
      <c r="I3" s="448"/>
      <c r="J3" s="451"/>
      <c r="K3" s="451"/>
      <c r="L3" s="451"/>
      <c r="M3" s="451"/>
      <c r="N3" s="451"/>
      <c r="O3" s="448"/>
      <c r="P3" s="451"/>
      <c r="Q3" s="451"/>
      <c r="R3" s="451"/>
      <c r="S3" s="451"/>
      <c r="T3" s="451"/>
    </row>
    <row r="4" spans="1:20" s="450" customFormat="1">
      <c r="A4" s="446" t="s">
        <v>46</v>
      </c>
      <c r="B4" s="451"/>
      <c r="C4" s="451"/>
      <c r="D4" s="451"/>
      <c r="E4" s="451"/>
      <c r="F4" s="451"/>
      <c r="G4" s="451"/>
      <c r="H4" s="451"/>
      <c r="I4" s="448"/>
      <c r="J4" s="451"/>
      <c r="K4" s="451"/>
      <c r="L4" s="451"/>
      <c r="M4" s="451"/>
      <c r="N4" s="451"/>
      <c r="O4" s="448"/>
      <c r="P4" s="451"/>
      <c r="Q4" s="451"/>
      <c r="R4" s="451"/>
      <c r="S4" s="451"/>
      <c r="T4" s="451"/>
    </row>
    <row r="5" spans="1:20" s="450" customFormat="1">
      <c r="A5" s="446" t="s">
        <v>5</v>
      </c>
      <c r="B5" s="399"/>
      <c r="C5" s="399"/>
      <c r="D5" s="453"/>
      <c r="E5" s="453"/>
      <c r="F5" s="453"/>
      <c r="G5" s="453"/>
      <c r="H5" s="453"/>
      <c r="I5" s="448"/>
      <c r="J5" s="453"/>
      <c r="K5" s="453"/>
      <c r="L5" s="453"/>
      <c r="M5" s="453"/>
      <c r="N5" s="453"/>
      <c r="O5" s="448"/>
      <c r="P5" s="453"/>
      <c r="Q5" s="453"/>
      <c r="R5" s="453"/>
      <c r="S5" s="453"/>
      <c r="T5" s="453"/>
    </row>
    <row r="6" spans="1:20" s="450" customFormat="1">
      <c r="B6" s="399"/>
      <c r="C6" s="399"/>
      <c r="D6" s="453"/>
      <c r="E6" s="453"/>
      <c r="F6" s="453"/>
      <c r="G6" s="453"/>
      <c r="H6" s="453"/>
      <c r="I6" s="448"/>
      <c r="J6" s="453"/>
      <c r="K6" s="453"/>
      <c r="L6" s="453"/>
      <c r="M6" s="453"/>
      <c r="N6" s="453"/>
      <c r="O6" s="448"/>
      <c r="P6" s="453"/>
      <c r="Q6" s="453"/>
      <c r="R6" s="453"/>
      <c r="S6" s="453"/>
      <c r="T6" s="453"/>
    </row>
    <row r="7" spans="1:20">
      <c r="A7" s="455"/>
      <c r="B7" s="455"/>
      <c r="C7" s="455"/>
      <c r="D7" s="455"/>
      <c r="E7" s="455"/>
      <c r="F7" s="455"/>
      <c r="G7" s="455"/>
      <c r="H7" s="455"/>
      <c r="J7" s="455"/>
      <c r="K7" s="455"/>
      <c r="L7" s="455"/>
      <c r="M7" s="455"/>
      <c r="N7" s="455"/>
      <c r="P7" s="455"/>
      <c r="Q7" s="455"/>
      <c r="R7" s="455"/>
      <c r="S7" s="455"/>
      <c r="T7" s="455"/>
    </row>
    <row r="8" spans="1:20" ht="21.6" thickBot="1">
      <c r="A8" s="455"/>
      <c r="B8" s="455"/>
      <c r="C8" s="455"/>
      <c r="D8" s="504" t="s">
        <v>198</v>
      </c>
      <c r="E8" s="504"/>
      <c r="F8" s="504"/>
      <c r="G8" s="504"/>
      <c r="H8" s="504"/>
      <c r="J8" s="504" t="s">
        <v>205</v>
      </c>
      <c r="K8" s="504"/>
      <c r="L8" s="504"/>
      <c r="M8" s="504"/>
      <c r="N8" s="504"/>
      <c r="P8" s="504" t="s">
        <v>204</v>
      </c>
      <c r="Q8" s="504"/>
      <c r="R8" s="504"/>
      <c r="S8" s="504"/>
      <c r="T8" s="504"/>
    </row>
    <row r="9" spans="1:20" s="461" customFormat="1" ht="28.2">
      <c r="A9" s="452" t="s">
        <v>1</v>
      </c>
      <c r="B9" s="452"/>
      <c r="C9" s="457"/>
      <c r="D9" s="458" t="s">
        <v>177</v>
      </c>
      <c r="E9" s="459"/>
      <c r="F9" s="458" t="s">
        <v>178</v>
      </c>
      <c r="G9" s="459"/>
      <c r="H9" s="458" t="s">
        <v>214</v>
      </c>
      <c r="I9" s="460"/>
      <c r="J9" s="458" t="s">
        <v>177</v>
      </c>
      <c r="K9" s="459"/>
      <c r="L9" s="458" t="s">
        <v>178</v>
      </c>
      <c r="M9" s="459"/>
      <c r="N9" s="458" t="s">
        <v>215</v>
      </c>
      <c r="O9" s="460"/>
      <c r="P9" s="458" t="s">
        <v>177</v>
      </c>
      <c r="Q9" s="459"/>
      <c r="R9" s="458" t="s">
        <v>178</v>
      </c>
      <c r="S9" s="459"/>
      <c r="T9" s="458" t="s">
        <v>215</v>
      </c>
    </row>
    <row r="10" spans="1:20" s="461" customFormat="1">
      <c r="A10" s="457"/>
      <c r="B10" s="457"/>
      <c r="C10" s="457"/>
      <c r="D10" s="457"/>
      <c r="E10" s="457"/>
      <c r="F10" s="457"/>
      <c r="G10" s="457"/>
      <c r="H10" s="457"/>
      <c r="I10" s="460"/>
      <c r="J10" s="457"/>
      <c r="K10" s="457"/>
      <c r="L10" s="457"/>
      <c r="M10" s="457"/>
      <c r="N10" s="457"/>
      <c r="O10" s="460"/>
      <c r="P10" s="457"/>
      <c r="Q10" s="457"/>
      <c r="R10" s="457"/>
      <c r="S10" s="457"/>
      <c r="T10" s="457"/>
    </row>
    <row r="11" spans="1:20" s="402" customFormat="1" ht="22.8">
      <c r="A11" s="239" t="s">
        <v>35</v>
      </c>
      <c r="B11" s="463"/>
      <c r="C11" s="463"/>
      <c r="D11" s="283">
        <v>45803</v>
      </c>
      <c r="E11" s="283"/>
      <c r="F11" s="283">
        <f>+H11-D11</f>
        <v>-46</v>
      </c>
      <c r="G11" s="283"/>
      <c r="H11" s="283">
        <v>45757</v>
      </c>
      <c r="I11" s="401"/>
      <c r="J11" s="283">
        <v>43995</v>
      </c>
      <c r="K11" s="283"/>
      <c r="L11" s="283">
        <f>+N11-J11</f>
        <v>-35</v>
      </c>
      <c r="M11" s="283"/>
      <c r="N11" s="283">
        <v>43960</v>
      </c>
      <c r="O11" s="401"/>
      <c r="P11" s="283">
        <v>41372</v>
      </c>
      <c r="Q11" s="283"/>
      <c r="R11" s="283">
        <f>+T11-P11</f>
        <v>-28</v>
      </c>
      <c r="S11" s="283"/>
      <c r="T11" s="283">
        <v>41344</v>
      </c>
    </row>
    <row r="12" spans="1:20" ht="22.8">
      <c r="A12" s="239"/>
      <c r="D12" s="250"/>
      <c r="E12" s="250"/>
      <c r="F12" s="250"/>
      <c r="G12" s="250"/>
      <c r="H12" s="250"/>
      <c r="J12" s="250"/>
      <c r="K12" s="250"/>
      <c r="L12" s="250"/>
      <c r="M12" s="250"/>
      <c r="N12" s="250"/>
      <c r="P12" s="250"/>
      <c r="Q12" s="250"/>
      <c r="R12" s="250"/>
      <c r="S12" s="250"/>
      <c r="T12" s="250"/>
    </row>
    <row r="13" spans="1:20" ht="22.8">
      <c r="A13" s="239" t="s">
        <v>58</v>
      </c>
      <c r="D13" s="253">
        <v>41967</v>
      </c>
      <c r="E13" s="339"/>
      <c r="F13" s="253">
        <f>+H13-D13</f>
        <v>38</v>
      </c>
      <c r="G13" s="339"/>
      <c r="H13" s="253">
        <v>42005</v>
      </c>
      <c r="J13" s="253">
        <v>39803</v>
      </c>
      <c r="K13" s="339"/>
      <c r="L13" s="253">
        <f>+N13-J13</f>
        <v>29</v>
      </c>
      <c r="M13" s="339"/>
      <c r="N13" s="253">
        <v>39832</v>
      </c>
      <c r="P13" s="253">
        <v>36798</v>
      </c>
      <c r="Q13" s="339"/>
      <c r="R13" s="253">
        <f>+T13-P13</f>
        <v>31</v>
      </c>
      <c r="S13" s="339"/>
      <c r="T13" s="253">
        <v>36829</v>
      </c>
    </row>
    <row r="14" spans="1:20" ht="22.8">
      <c r="A14" s="240"/>
      <c r="B14" s="464"/>
      <c r="C14" s="465"/>
      <c r="D14" s="250"/>
      <c r="E14" s="250"/>
      <c r="F14" s="250"/>
      <c r="G14" s="250"/>
      <c r="H14" s="250"/>
      <c r="J14" s="250"/>
      <c r="K14" s="250"/>
      <c r="L14" s="250"/>
      <c r="M14" s="250"/>
      <c r="N14" s="250"/>
      <c r="P14" s="250"/>
      <c r="Q14" s="250"/>
      <c r="R14" s="250"/>
      <c r="S14" s="250"/>
      <c r="T14" s="250"/>
    </row>
    <row r="15" spans="1:20" ht="22.8">
      <c r="A15" s="240" t="s">
        <v>84</v>
      </c>
      <c r="B15" s="467"/>
      <c r="D15" s="403">
        <f>+D11-D13</f>
        <v>3836</v>
      </c>
      <c r="E15" s="403"/>
      <c r="F15" s="403">
        <f>+H15-D15</f>
        <v>-84</v>
      </c>
      <c r="G15" s="403"/>
      <c r="H15" s="403">
        <f>+H11-H13</f>
        <v>3752</v>
      </c>
      <c r="J15" s="403">
        <f>+J11-J13</f>
        <v>4192</v>
      </c>
      <c r="K15" s="403"/>
      <c r="L15" s="403">
        <f>+N15-J15</f>
        <v>-64</v>
      </c>
      <c r="M15" s="403"/>
      <c r="N15" s="403">
        <f>+N11-N13</f>
        <v>4128</v>
      </c>
      <c r="P15" s="403">
        <f>+P11-P13</f>
        <v>4574</v>
      </c>
      <c r="Q15" s="403"/>
      <c r="R15" s="403">
        <f>+T15-P15</f>
        <v>-59</v>
      </c>
      <c r="S15" s="403"/>
      <c r="T15" s="403">
        <f>+T11-T13</f>
        <v>4515</v>
      </c>
    </row>
    <row r="16" spans="1:20" ht="22.8">
      <c r="A16" s="240"/>
      <c r="B16" s="467"/>
      <c r="D16" s="250"/>
      <c r="E16" s="250"/>
      <c r="F16" s="250"/>
      <c r="G16" s="250"/>
      <c r="H16" s="250"/>
      <c r="J16" s="250"/>
      <c r="K16" s="250"/>
      <c r="L16" s="250"/>
      <c r="M16" s="250"/>
      <c r="N16" s="250"/>
      <c r="P16" s="250"/>
      <c r="Q16" s="250"/>
      <c r="R16" s="250"/>
      <c r="S16" s="250"/>
      <c r="T16" s="250"/>
    </row>
    <row r="17" spans="1:20" ht="22.8">
      <c r="A17" s="240" t="s">
        <v>82</v>
      </c>
      <c r="C17" s="455"/>
      <c r="D17" s="253">
        <v>261</v>
      </c>
      <c r="E17" s="339"/>
      <c r="F17" s="253">
        <f>+H17-D17</f>
        <v>0</v>
      </c>
      <c r="G17" s="339"/>
      <c r="H17" s="253">
        <v>261</v>
      </c>
      <c r="J17" s="253">
        <v>223</v>
      </c>
      <c r="K17" s="339"/>
      <c r="L17" s="253">
        <f>+N17-J17</f>
        <v>-3</v>
      </c>
      <c r="M17" s="339"/>
      <c r="N17" s="253">
        <v>220</v>
      </c>
      <c r="P17" s="253">
        <v>475</v>
      </c>
      <c r="Q17" s="339"/>
      <c r="R17" s="253">
        <f>+T17-P17</f>
        <v>0</v>
      </c>
      <c r="S17" s="339"/>
      <c r="T17" s="253">
        <v>475</v>
      </c>
    </row>
    <row r="18" spans="1:20" ht="22.8">
      <c r="A18" s="240"/>
      <c r="D18" s="250"/>
      <c r="E18" s="250"/>
      <c r="F18" s="250"/>
      <c r="G18" s="250"/>
      <c r="H18" s="250"/>
      <c r="J18" s="250"/>
      <c r="K18" s="250"/>
      <c r="L18" s="250"/>
      <c r="M18" s="250"/>
      <c r="N18" s="250"/>
      <c r="P18" s="250"/>
      <c r="Q18" s="250"/>
      <c r="R18" s="250"/>
      <c r="S18" s="250"/>
      <c r="T18" s="250"/>
    </row>
    <row r="19" spans="1:20" ht="22.8">
      <c r="A19" s="239" t="s">
        <v>38</v>
      </c>
      <c r="D19" s="254">
        <f>+D15+D17</f>
        <v>4097</v>
      </c>
      <c r="E19" s="254"/>
      <c r="F19" s="254">
        <f>+H19-D19</f>
        <v>-84</v>
      </c>
      <c r="G19" s="254"/>
      <c r="H19" s="254">
        <f>+H15+H17</f>
        <v>4013</v>
      </c>
      <c r="J19" s="254">
        <f>+J15+J17</f>
        <v>4415</v>
      </c>
      <c r="K19" s="254"/>
      <c r="L19" s="254">
        <f>+N19-J19</f>
        <v>-67</v>
      </c>
      <c r="M19" s="254"/>
      <c r="N19" s="254">
        <f>+N15+N17</f>
        <v>4348</v>
      </c>
      <c r="P19" s="254">
        <f>+P15+P17</f>
        <v>5049</v>
      </c>
      <c r="Q19" s="254"/>
      <c r="R19" s="254">
        <f>+T19-P19</f>
        <v>-59</v>
      </c>
      <c r="S19" s="254"/>
      <c r="T19" s="254">
        <f>+T15+T17</f>
        <v>4990</v>
      </c>
    </row>
    <row r="20" spans="1:20" ht="22.8">
      <c r="A20" s="240"/>
      <c r="D20" s="254"/>
      <c r="E20" s="254"/>
      <c r="F20" s="254"/>
      <c r="G20" s="254"/>
      <c r="H20" s="254"/>
      <c r="J20" s="254"/>
      <c r="K20" s="254"/>
      <c r="L20" s="254"/>
      <c r="M20" s="254"/>
      <c r="N20" s="254"/>
      <c r="P20" s="254"/>
      <c r="Q20" s="254"/>
      <c r="R20" s="254"/>
      <c r="S20" s="254"/>
      <c r="T20" s="254"/>
    </row>
    <row r="21" spans="1:20" ht="22.8">
      <c r="A21" s="239" t="s">
        <v>55</v>
      </c>
      <c r="D21" s="254">
        <v>345</v>
      </c>
      <c r="E21" s="254"/>
      <c r="F21" s="254">
        <f>+H21-D21</f>
        <v>0</v>
      </c>
      <c r="G21" s="254"/>
      <c r="H21" s="254">
        <v>345</v>
      </c>
      <c r="J21" s="254">
        <v>308</v>
      </c>
      <c r="K21" s="254"/>
      <c r="L21" s="254">
        <f>+N21-J21</f>
        <v>0</v>
      </c>
      <c r="M21" s="254"/>
      <c r="N21" s="254">
        <v>308</v>
      </c>
      <c r="P21" s="254">
        <v>332</v>
      </c>
      <c r="Q21" s="254"/>
      <c r="R21" s="254">
        <f>+T21-P21</f>
        <v>0</v>
      </c>
      <c r="S21" s="254"/>
      <c r="T21" s="254">
        <v>332</v>
      </c>
    </row>
    <row r="22" spans="1:20" ht="22.8">
      <c r="A22" s="240"/>
      <c r="D22" s="254"/>
      <c r="E22" s="254"/>
      <c r="F22" s="254"/>
      <c r="G22" s="254"/>
      <c r="H22" s="254"/>
      <c r="J22" s="254"/>
      <c r="K22" s="254"/>
      <c r="L22" s="254"/>
      <c r="M22" s="254"/>
      <c r="N22" s="254"/>
      <c r="P22" s="254"/>
      <c r="Q22" s="254"/>
      <c r="R22" s="254"/>
      <c r="S22" s="254"/>
      <c r="T22" s="254"/>
    </row>
    <row r="23" spans="1:20" ht="22.8">
      <c r="A23" s="240" t="s">
        <v>143</v>
      </c>
      <c r="D23" s="253">
        <v>74</v>
      </c>
      <c r="E23" s="339"/>
      <c r="F23" s="253">
        <f>+H23-D23</f>
        <v>0</v>
      </c>
      <c r="G23" s="339"/>
      <c r="H23" s="253">
        <v>74</v>
      </c>
      <c r="J23" s="253">
        <v>123</v>
      </c>
      <c r="K23" s="339"/>
      <c r="L23" s="253">
        <f>+N23-J23</f>
        <v>0</v>
      </c>
      <c r="M23" s="339"/>
      <c r="N23" s="253">
        <v>123</v>
      </c>
      <c r="P23" s="253">
        <v>-91</v>
      </c>
      <c r="Q23" s="339"/>
      <c r="R23" s="253">
        <f>+T23-P23</f>
        <v>0</v>
      </c>
      <c r="S23" s="339"/>
      <c r="T23" s="253">
        <v>-91</v>
      </c>
    </row>
    <row r="24" spans="1:20" ht="22.8">
      <c r="A24" s="240"/>
      <c r="D24" s="254"/>
      <c r="E24" s="254"/>
      <c r="F24" s="254"/>
      <c r="G24" s="254"/>
      <c r="H24" s="254"/>
      <c r="J24" s="254"/>
      <c r="K24" s="254"/>
      <c r="L24" s="254"/>
      <c r="M24" s="254"/>
      <c r="N24" s="254"/>
      <c r="P24" s="254"/>
      <c r="Q24" s="254"/>
      <c r="R24" s="254"/>
      <c r="S24" s="254"/>
      <c r="T24" s="254"/>
    </row>
    <row r="25" spans="1:20" ht="22.8">
      <c r="A25" s="239" t="s">
        <v>74</v>
      </c>
      <c r="D25" s="403">
        <f>+D19-D21+D23</f>
        <v>3826</v>
      </c>
      <c r="E25" s="403"/>
      <c r="F25" s="403">
        <f>+H25-D25</f>
        <v>-84</v>
      </c>
      <c r="G25" s="403"/>
      <c r="H25" s="403">
        <f>+H19-H21+H23</f>
        <v>3742</v>
      </c>
      <c r="J25" s="403">
        <f>+J19-J21+J23</f>
        <v>4230</v>
      </c>
      <c r="K25" s="403"/>
      <c r="L25" s="403">
        <f>+N25-J25</f>
        <v>-67</v>
      </c>
      <c r="M25" s="403"/>
      <c r="N25" s="403">
        <f>+N19-N21+N23</f>
        <v>4163</v>
      </c>
      <c r="P25" s="403">
        <f>+P19-P21+P23</f>
        <v>4626</v>
      </c>
      <c r="Q25" s="403"/>
      <c r="R25" s="403">
        <f>+T25-P25</f>
        <v>-59</v>
      </c>
      <c r="S25" s="403"/>
      <c r="T25" s="403">
        <f>+T19-T21+T23</f>
        <v>4567</v>
      </c>
    </row>
    <row r="26" spans="1:20" ht="22.8">
      <c r="A26" s="240"/>
      <c r="D26" s="254"/>
      <c r="E26" s="254"/>
      <c r="F26" s="254"/>
      <c r="G26" s="254"/>
      <c r="H26" s="254"/>
      <c r="J26" s="254"/>
      <c r="K26" s="254"/>
      <c r="L26" s="254"/>
      <c r="M26" s="254"/>
      <c r="N26" s="254"/>
      <c r="P26" s="254"/>
      <c r="Q26" s="254"/>
      <c r="R26" s="254"/>
      <c r="S26" s="254"/>
      <c r="T26" s="254"/>
    </row>
    <row r="27" spans="1:20" ht="22.8">
      <c r="A27" s="239" t="s">
        <v>56</v>
      </c>
      <c r="D27" s="253">
        <v>1181</v>
      </c>
      <c r="E27" s="339"/>
      <c r="F27" s="253">
        <f>+H27-D27</f>
        <v>-30</v>
      </c>
      <c r="G27" s="339"/>
      <c r="H27" s="253">
        <v>1151</v>
      </c>
      <c r="J27" s="253">
        <v>1231</v>
      </c>
      <c r="K27" s="339"/>
      <c r="L27" s="253">
        <f>+N27-J27</f>
        <v>-23</v>
      </c>
      <c r="M27" s="339"/>
      <c r="N27" s="253">
        <v>1208</v>
      </c>
      <c r="P27" s="253">
        <v>1459</v>
      </c>
      <c r="Q27" s="339"/>
      <c r="R27" s="253">
        <f>+T27-P27</f>
        <v>-21</v>
      </c>
      <c r="S27" s="339"/>
      <c r="T27" s="253">
        <v>1438</v>
      </c>
    </row>
    <row r="28" spans="1:20" ht="22.8">
      <c r="A28" s="239"/>
      <c r="D28" s="339"/>
      <c r="E28" s="339"/>
      <c r="F28" s="339"/>
      <c r="G28" s="339"/>
      <c r="H28" s="339"/>
      <c r="J28" s="339"/>
      <c r="K28" s="339"/>
      <c r="L28" s="339"/>
      <c r="M28" s="339"/>
      <c r="N28" s="339"/>
      <c r="P28" s="339"/>
      <c r="Q28" s="339"/>
      <c r="R28" s="339"/>
      <c r="S28" s="339"/>
      <c r="T28" s="339"/>
    </row>
    <row r="29" spans="1:20" ht="22.8">
      <c r="A29" s="239" t="s">
        <v>77</v>
      </c>
      <c r="D29" s="339">
        <f>+D25-D27</f>
        <v>2645</v>
      </c>
      <c r="E29" s="339"/>
      <c r="F29" s="339">
        <f>+H29-D29</f>
        <v>-54</v>
      </c>
      <c r="G29" s="339"/>
      <c r="H29" s="339">
        <f>+H25-H27</f>
        <v>2591</v>
      </c>
      <c r="I29" s="460"/>
      <c r="J29" s="339">
        <f>+J25-J27</f>
        <v>2999</v>
      </c>
      <c r="K29" s="339"/>
      <c r="L29" s="339">
        <f>+N29-J29</f>
        <v>-44</v>
      </c>
      <c r="M29" s="339"/>
      <c r="N29" s="339">
        <f>+N25-N27</f>
        <v>2955</v>
      </c>
      <c r="O29" s="460"/>
      <c r="P29" s="339">
        <f>+P25-P27</f>
        <v>3167</v>
      </c>
      <c r="Q29" s="339"/>
      <c r="R29" s="339">
        <f>+T29-P29</f>
        <v>-38</v>
      </c>
      <c r="S29" s="339"/>
      <c r="T29" s="339">
        <f>+T25-T27</f>
        <v>3129</v>
      </c>
    </row>
    <row r="30" spans="1:20" ht="22.8">
      <c r="A30" s="239"/>
      <c r="D30" s="339"/>
      <c r="E30" s="339"/>
      <c r="F30" s="339"/>
      <c r="G30" s="339"/>
      <c r="H30" s="339"/>
      <c r="J30" s="339"/>
      <c r="K30" s="339"/>
      <c r="L30" s="339"/>
      <c r="M30" s="339"/>
      <c r="N30" s="339"/>
      <c r="P30" s="339"/>
      <c r="Q30" s="339"/>
      <c r="R30" s="339"/>
      <c r="S30" s="339"/>
      <c r="T30" s="339"/>
    </row>
    <row r="31" spans="1:20" ht="22.8">
      <c r="A31" s="239" t="s">
        <v>229</v>
      </c>
      <c r="D31" s="253">
        <v>281</v>
      </c>
      <c r="E31" s="339"/>
      <c r="F31" s="253">
        <f>+H31-D31</f>
        <v>6</v>
      </c>
      <c r="G31" s="339"/>
      <c r="H31" s="253">
        <v>287</v>
      </c>
      <c r="J31" s="253">
        <v>25</v>
      </c>
      <c r="K31" s="339"/>
      <c r="L31" s="253">
        <f>+N31-J31</f>
        <v>-7</v>
      </c>
      <c r="M31" s="339"/>
      <c r="N31" s="253">
        <v>18</v>
      </c>
      <c r="P31" s="253">
        <v>50</v>
      </c>
      <c r="Q31" s="339"/>
      <c r="R31" s="253">
        <f>+T31-P31</f>
        <v>6</v>
      </c>
      <c r="S31" s="339"/>
      <c r="T31" s="253">
        <v>56</v>
      </c>
    </row>
    <row r="32" spans="1:20" ht="22.8">
      <c r="A32" s="240"/>
      <c r="D32" s="254"/>
      <c r="E32" s="254"/>
      <c r="F32" s="254"/>
      <c r="G32" s="254"/>
      <c r="H32" s="254"/>
      <c r="J32" s="254"/>
      <c r="K32" s="254"/>
      <c r="L32" s="254"/>
      <c r="M32" s="254"/>
      <c r="N32" s="254"/>
      <c r="P32" s="254"/>
      <c r="Q32" s="254"/>
      <c r="R32" s="254"/>
      <c r="S32" s="254"/>
      <c r="T32" s="254"/>
    </row>
    <row r="33" spans="1:20" ht="23.4" thickBot="1">
      <c r="A33" s="240" t="s">
        <v>57</v>
      </c>
      <c r="D33" s="284">
        <f>+D29+D31</f>
        <v>2926</v>
      </c>
      <c r="E33" s="404"/>
      <c r="F33" s="284">
        <f>+H33-D33</f>
        <v>-48</v>
      </c>
      <c r="G33" s="404"/>
      <c r="H33" s="284">
        <f>+H29+H31</f>
        <v>2878</v>
      </c>
      <c r="J33" s="284">
        <f>+J29+J31</f>
        <v>3024</v>
      </c>
      <c r="K33" s="404"/>
      <c r="L33" s="284">
        <f>+N33-J33</f>
        <v>-51</v>
      </c>
      <c r="M33" s="404"/>
      <c r="N33" s="284">
        <f>+N29+N31</f>
        <v>2973</v>
      </c>
      <c r="P33" s="284">
        <f>+P29+P31</f>
        <v>3217</v>
      </c>
      <c r="Q33" s="404"/>
      <c r="R33" s="284">
        <f>+T33-P33</f>
        <v>-32</v>
      </c>
      <c r="S33" s="404"/>
      <c r="T33" s="284">
        <f>+T29+T31</f>
        <v>3185</v>
      </c>
    </row>
    <row r="34" spans="1:20" ht="23.4" thickTop="1">
      <c r="A34" s="240"/>
      <c r="D34" s="250"/>
      <c r="E34" s="250"/>
      <c r="F34" s="250"/>
      <c r="G34" s="250"/>
      <c r="H34" s="250"/>
      <c r="J34" s="250"/>
      <c r="K34" s="250"/>
      <c r="L34" s="250"/>
      <c r="M34" s="250"/>
      <c r="N34" s="250"/>
      <c r="P34" s="250"/>
      <c r="Q34" s="250"/>
      <c r="R34" s="250"/>
      <c r="S34" s="250"/>
      <c r="T34" s="250"/>
    </row>
    <row r="35" spans="1:20" ht="23.4" thickBot="1">
      <c r="A35" s="239" t="s">
        <v>59</v>
      </c>
      <c r="D35" s="259">
        <v>0.309</v>
      </c>
      <c r="E35" s="405"/>
      <c r="F35" s="405"/>
      <c r="G35" s="405"/>
      <c r="H35" s="259">
        <v>0.308</v>
      </c>
      <c r="J35" s="259">
        <v>0.29099999999999998</v>
      </c>
      <c r="K35" s="405"/>
      <c r="L35" s="405"/>
      <c r="M35" s="405"/>
      <c r="N35" s="259">
        <v>0.28999999999999998</v>
      </c>
      <c r="P35" s="259">
        <v>0.315</v>
      </c>
      <c r="Q35" s="405"/>
      <c r="R35" s="405"/>
      <c r="S35" s="405"/>
      <c r="T35" s="259">
        <v>0.315</v>
      </c>
    </row>
    <row r="36" spans="1:20" ht="23.4" thickTop="1">
      <c r="A36" s="240"/>
      <c r="D36" s="261"/>
      <c r="E36" s="261"/>
      <c r="F36" s="261"/>
      <c r="G36" s="261"/>
      <c r="H36" s="261"/>
      <c r="J36" s="261"/>
      <c r="K36" s="261"/>
      <c r="L36" s="261"/>
      <c r="M36" s="261"/>
      <c r="N36" s="261"/>
      <c r="P36" s="261"/>
      <c r="Q36" s="261"/>
      <c r="R36" s="261"/>
      <c r="S36" s="261"/>
      <c r="T36" s="261"/>
    </row>
    <row r="37" spans="1:20" ht="22.8">
      <c r="A37" s="256" t="s">
        <v>86</v>
      </c>
      <c r="D37" s="261"/>
      <c r="E37" s="261"/>
      <c r="F37" s="261"/>
      <c r="G37" s="261"/>
      <c r="H37" s="261"/>
      <c r="J37" s="261"/>
      <c r="K37" s="261"/>
      <c r="L37" s="261"/>
      <c r="M37" s="261"/>
      <c r="N37" s="261"/>
      <c r="P37" s="261"/>
      <c r="Q37" s="261"/>
      <c r="R37" s="261"/>
      <c r="S37" s="261"/>
      <c r="T37" s="261"/>
    </row>
    <row r="38" spans="1:20" ht="22.8">
      <c r="A38" s="262" t="s">
        <v>53</v>
      </c>
      <c r="D38" s="282"/>
      <c r="E38" s="282"/>
      <c r="F38" s="282"/>
      <c r="G38" s="282"/>
      <c r="H38" s="282"/>
      <c r="J38" s="282"/>
      <c r="K38" s="282"/>
      <c r="L38" s="282"/>
      <c r="M38" s="282"/>
      <c r="N38" s="282"/>
      <c r="P38" s="282"/>
      <c r="Q38" s="282"/>
      <c r="R38" s="282"/>
      <c r="S38" s="282"/>
      <c r="T38" s="282"/>
    </row>
    <row r="39" spans="1:20" ht="22.8">
      <c r="A39" s="334" t="s">
        <v>78</v>
      </c>
      <c r="D39" s="282">
        <v>7.26</v>
      </c>
      <c r="E39" s="282"/>
      <c r="F39" s="282">
        <f>+H39-D39</f>
        <v>-0.14999999999999947</v>
      </c>
      <c r="G39" s="282"/>
      <c r="H39" s="282">
        <v>7.11</v>
      </c>
      <c r="J39" s="282">
        <v>7.79</v>
      </c>
      <c r="K39" s="282"/>
      <c r="L39" s="282">
        <f>+N39-J39</f>
        <v>-0.11000000000000032</v>
      </c>
      <c r="M39" s="282"/>
      <c r="N39" s="282">
        <v>7.68</v>
      </c>
      <c r="P39" s="282">
        <v>7.92</v>
      </c>
      <c r="Q39" s="282"/>
      <c r="R39" s="282">
        <f>+T39-P39</f>
        <v>-8.9999999999999858E-2</v>
      </c>
      <c r="S39" s="282"/>
      <c r="T39" s="282">
        <v>7.83</v>
      </c>
    </row>
    <row r="40" spans="1:20" ht="22.8">
      <c r="A40" s="334" t="s">
        <v>85</v>
      </c>
      <c r="D40" s="340">
        <v>0.77</v>
      </c>
      <c r="E40" s="406"/>
      <c r="F40" s="340">
        <f>+H40-D40</f>
        <v>2.0000000000000018E-2</v>
      </c>
      <c r="G40" s="406"/>
      <c r="H40" s="340">
        <v>0.79</v>
      </c>
      <c r="J40" s="340">
        <v>7.0000000000000007E-2</v>
      </c>
      <c r="K40" s="406"/>
      <c r="L40" s="340">
        <f>+N40-J40</f>
        <v>-2.0000000000000004E-2</v>
      </c>
      <c r="M40" s="406"/>
      <c r="N40" s="340">
        <v>0.05</v>
      </c>
      <c r="P40" s="340">
        <v>0.13</v>
      </c>
      <c r="Q40" s="406"/>
      <c r="R40" s="340">
        <f>+T40-P40</f>
        <v>1.0000000000000009E-2</v>
      </c>
      <c r="S40" s="406"/>
      <c r="T40" s="340">
        <v>0.14000000000000001</v>
      </c>
    </row>
    <row r="41" spans="1:20" ht="23.4" thickBot="1">
      <c r="A41" s="262" t="s">
        <v>173</v>
      </c>
      <c r="D41" s="363">
        <f>SUM(D39:D40)</f>
        <v>8.0299999999999994</v>
      </c>
      <c r="E41" s="407"/>
      <c r="F41" s="363">
        <f>+H41-D41</f>
        <v>-0.12999999999999901</v>
      </c>
      <c r="G41" s="407"/>
      <c r="H41" s="363">
        <f>SUM(H39:H40)</f>
        <v>7.9</v>
      </c>
      <c r="J41" s="363">
        <f>SUM(J39:J40)</f>
        <v>7.86</v>
      </c>
      <c r="K41" s="407"/>
      <c r="L41" s="363">
        <f>+N41-J41</f>
        <v>-0.13000000000000078</v>
      </c>
      <c r="M41" s="407"/>
      <c r="N41" s="363">
        <f>SUM(N39:N40)</f>
        <v>7.7299999999999995</v>
      </c>
      <c r="P41" s="363">
        <f>SUM(P39:P40)</f>
        <v>8.0500000000000007</v>
      </c>
      <c r="Q41" s="407"/>
      <c r="R41" s="363">
        <f>+T41-P41</f>
        <v>-8.0000000000000959E-2</v>
      </c>
      <c r="S41" s="407"/>
      <c r="T41" s="363">
        <f>SUM(T39:T40)</f>
        <v>7.97</v>
      </c>
    </row>
    <row r="42" spans="1:20" ht="23.4" thickTop="1">
      <c r="A42" s="262"/>
      <c r="D42" s="282"/>
      <c r="E42" s="282"/>
      <c r="F42" s="282"/>
      <c r="G42" s="282"/>
      <c r="H42" s="282"/>
      <c r="J42" s="282"/>
      <c r="K42" s="282"/>
      <c r="L42" s="282"/>
      <c r="M42" s="282"/>
      <c r="N42" s="282"/>
      <c r="P42" s="282"/>
      <c r="Q42" s="282"/>
      <c r="R42" s="282"/>
      <c r="S42" s="282"/>
      <c r="T42" s="282"/>
    </row>
    <row r="43" spans="1:20" ht="22.8">
      <c r="A43" s="262" t="s">
        <v>54</v>
      </c>
      <c r="D43" s="282"/>
      <c r="E43" s="282"/>
      <c r="F43" s="282"/>
      <c r="G43" s="282"/>
      <c r="H43" s="282"/>
      <c r="J43" s="282"/>
      <c r="K43" s="282"/>
      <c r="L43" s="282"/>
      <c r="M43" s="282"/>
      <c r="N43" s="282"/>
      <c r="P43" s="282"/>
      <c r="Q43" s="282"/>
      <c r="R43" s="282"/>
      <c r="S43" s="282"/>
      <c r="T43" s="282"/>
    </row>
    <row r="44" spans="1:20" ht="22.8">
      <c r="A44" s="334" t="s">
        <v>78</v>
      </c>
      <c r="D44" s="282">
        <v>7.18</v>
      </c>
      <c r="E44" s="282"/>
      <c r="F44" s="282">
        <f>+H44-D44</f>
        <v>-0.14999999999999947</v>
      </c>
      <c r="G44" s="282"/>
      <c r="H44" s="282">
        <v>7.03</v>
      </c>
      <c r="J44" s="282">
        <v>7.71</v>
      </c>
      <c r="K44" s="282"/>
      <c r="L44" s="282">
        <f>+N44-J44</f>
        <v>-0.11000000000000032</v>
      </c>
      <c r="M44" s="282"/>
      <c r="N44" s="282">
        <v>7.6</v>
      </c>
      <c r="P44" s="282">
        <v>7.74</v>
      </c>
      <c r="Q44" s="282"/>
      <c r="R44" s="282">
        <f>+T44-P44</f>
        <v>-0.10000000000000053</v>
      </c>
      <c r="S44" s="282"/>
      <c r="T44" s="282">
        <v>7.64</v>
      </c>
    </row>
    <row r="45" spans="1:20" ht="22.8">
      <c r="A45" s="334" t="s">
        <v>85</v>
      </c>
      <c r="D45" s="340">
        <v>0.76</v>
      </c>
      <c r="E45" s="406"/>
      <c r="F45" s="340">
        <f>+H45-D45</f>
        <v>2.0000000000000018E-2</v>
      </c>
      <c r="G45" s="406"/>
      <c r="H45" s="340">
        <v>0.78</v>
      </c>
      <c r="J45" s="340">
        <v>7.0000000000000007E-2</v>
      </c>
      <c r="K45" s="406"/>
      <c r="L45" s="340">
        <f>+N45-J45</f>
        <v>-3.0000000000000006E-2</v>
      </c>
      <c r="M45" s="406"/>
      <c r="N45" s="340">
        <v>0.04</v>
      </c>
      <c r="P45" s="340">
        <v>0.12</v>
      </c>
      <c r="Q45" s="406"/>
      <c r="R45" s="340">
        <f>+T45-P45</f>
        <v>2.0000000000000018E-2</v>
      </c>
      <c r="S45" s="406"/>
      <c r="T45" s="340">
        <v>0.14000000000000001</v>
      </c>
    </row>
    <row r="46" spans="1:20" ht="23.4" thickBot="1">
      <c r="A46" s="262" t="s">
        <v>173</v>
      </c>
      <c r="D46" s="363">
        <f>SUM(D44:D45)</f>
        <v>7.9399999999999995</v>
      </c>
      <c r="E46" s="407"/>
      <c r="F46" s="363">
        <f>+H46-D46</f>
        <v>-0.12999999999999901</v>
      </c>
      <c r="G46" s="407"/>
      <c r="H46" s="363">
        <f>SUM(H44:H45)</f>
        <v>7.8100000000000005</v>
      </c>
      <c r="J46" s="363">
        <f>SUM(J44:J45)</f>
        <v>7.78</v>
      </c>
      <c r="K46" s="407"/>
      <c r="L46" s="363">
        <f>+N46-J46</f>
        <v>-0.14000000000000057</v>
      </c>
      <c r="M46" s="407"/>
      <c r="N46" s="363">
        <f>SUM(N44:N45)</f>
        <v>7.64</v>
      </c>
      <c r="P46" s="363">
        <f>SUM(P44:P45)</f>
        <v>7.86</v>
      </c>
      <c r="Q46" s="407"/>
      <c r="R46" s="363">
        <f>+T46-P46</f>
        <v>-8.0000000000000959E-2</v>
      </c>
      <c r="S46" s="407"/>
      <c r="T46" s="363">
        <f>SUM(T44:T45)</f>
        <v>7.7799999999999994</v>
      </c>
    </row>
    <row r="47" spans="1:20" ht="23.4" thickTop="1">
      <c r="A47" s="239"/>
      <c r="D47" s="261"/>
      <c r="E47" s="261"/>
      <c r="F47" s="261"/>
      <c r="G47" s="261"/>
      <c r="H47" s="261"/>
      <c r="J47" s="261"/>
      <c r="K47" s="261"/>
      <c r="L47" s="261"/>
      <c r="M47" s="261"/>
      <c r="N47" s="261"/>
      <c r="P47" s="261"/>
      <c r="Q47" s="261"/>
      <c r="R47" s="261"/>
      <c r="S47" s="261"/>
      <c r="T47" s="261"/>
    </row>
    <row r="48" spans="1:20" s="243" customFormat="1" ht="25.8">
      <c r="A48" s="351" t="s">
        <v>186</v>
      </c>
      <c r="B48" s="351"/>
      <c r="C48" s="351"/>
      <c r="D48" s="351"/>
      <c r="E48" s="244"/>
      <c r="F48" s="244"/>
    </row>
    <row r="49" spans="1:6" s="243" customFormat="1" ht="22.8">
      <c r="A49" s="241" t="s">
        <v>209</v>
      </c>
      <c r="B49" s="274"/>
      <c r="C49" s="244"/>
      <c r="D49" s="244"/>
      <c r="E49" s="244"/>
      <c r="F49" s="244"/>
    </row>
    <row r="50" spans="1:6" s="243" customFormat="1" ht="22.8">
      <c r="A50" s="241"/>
      <c r="B50" s="274"/>
      <c r="C50" s="244"/>
      <c r="D50" s="244"/>
      <c r="E50" s="244"/>
      <c r="F50" s="244"/>
    </row>
  </sheetData>
  <mergeCells count="3">
    <mergeCell ref="D8:H8"/>
    <mergeCell ref="J8:N8"/>
    <mergeCell ref="P8:T8"/>
  </mergeCells>
  <printOptions horizontalCentered="1"/>
  <pageMargins left="0.16" right="0.16" top="0.3" bottom="0.33" header="0.3" footer="0.16"/>
  <pageSetup scale="44" orientation="landscape" r:id="rId1"/>
  <headerFooter>
    <oddFooter>&amp;R&amp;20I</oddFooter>
  </headerFooter>
</worksheet>
</file>

<file path=xl/worksheets/sheet15.xml><?xml version="1.0" encoding="utf-8"?>
<worksheet xmlns="http://schemas.openxmlformats.org/spreadsheetml/2006/main" xmlns:r="http://schemas.openxmlformats.org/officeDocument/2006/relationships">
  <sheetPr codeName="Sheet10">
    <pageSetUpPr fitToPage="1"/>
  </sheetPr>
  <dimension ref="A1:AC50"/>
  <sheetViews>
    <sheetView zoomScale="50" zoomScaleNormal="50" zoomScaleSheetLayoutView="50" workbookViewId="0">
      <selection activeCell="A4" sqref="A4"/>
    </sheetView>
  </sheetViews>
  <sheetFormatPr defaultColWidth="6.81640625" defaultRowHeight="21"/>
  <cols>
    <col min="1" max="1" width="17.36328125" style="456" customWidth="1"/>
    <col min="2" max="2" width="25.36328125" style="456" customWidth="1"/>
    <col min="3" max="3" width="23.81640625" style="456" customWidth="1"/>
    <col min="4" max="4" width="19" style="456" customWidth="1"/>
    <col min="5" max="5" width="1.1796875" style="456" customWidth="1"/>
    <col min="6" max="6" width="19" style="456" customWidth="1"/>
    <col min="7" max="7" width="1.1796875" style="456" customWidth="1"/>
    <col min="8" max="8" width="19" style="456" customWidth="1"/>
    <col min="9" max="9" width="5.453125" style="448" bestFit="1" customWidth="1"/>
    <col min="10" max="10" width="19" style="456" customWidth="1"/>
    <col min="11" max="11" width="1.1796875" style="456" customWidth="1"/>
    <col min="12" max="12" width="19" style="456" customWidth="1"/>
    <col min="13" max="13" width="1.1796875" style="456" customWidth="1"/>
    <col min="14" max="14" width="19" style="456" customWidth="1"/>
    <col min="15" max="15" width="5.453125" style="448" bestFit="1" customWidth="1"/>
    <col min="16" max="16" width="19" style="456" customWidth="1"/>
    <col min="17" max="17" width="1.1796875" style="456" customWidth="1"/>
    <col min="18" max="18" width="19" style="456" customWidth="1"/>
    <col min="19" max="19" width="1.1796875" style="456" customWidth="1"/>
    <col min="20" max="20" width="19.08984375" style="456" customWidth="1"/>
    <col min="21" max="21" width="3.81640625" style="448" customWidth="1"/>
    <col min="22" max="22" width="19" style="456" customWidth="1"/>
    <col min="23" max="23" width="1.1796875" style="456" customWidth="1"/>
    <col min="24" max="24" width="19" style="456" customWidth="1"/>
    <col min="25" max="25" width="1.1796875" style="456" customWidth="1"/>
    <col min="26" max="26" width="19" style="456" customWidth="1"/>
    <col min="27" max="28" width="6.81640625" style="456"/>
    <col min="29" max="29" width="10.36328125" style="456" bestFit="1" customWidth="1"/>
    <col min="30" max="16384" width="6.81640625" style="456"/>
  </cols>
  <sheetData>
    <row r="1" spans="1:29" s="450" customFormat="1">
      <c r="A1" s="446" t="s">
        <v>2</v>
      </c>
      <c r="B1" s="447"/>
      <c r="C1" s="447"/>
      <c r="D1" s="447"/>
      <c r="E1" s="447"/>
      <c r="F1" s="447"/>
      <c r="G1" s="447"/>
      <c r="H1" s="447"/>
      <c r="I1" s="448"/>
      <c r="J1" s="447"/>
      <c r="K1" s="447"/>
      <c r="L1" s="447"/>
      <c r="M1" s="447"/>
      <c r="N1" s="447"/>
      <c r="O1" s="448"/>
      <c r="P1" s="447"/>
      <c r="Q1" s="447"/>
      <c r="R1" s="447"/>
      <c r="S1" s="447"/>
      <c r="T1" s="447"/>
      <c r="U1" s="449"/>
      <c r="V1" s="447"/>
      <c r="W1" s="447"/>
      <c r="X1" s="447"/>
      <c r="Y1" s="447"/>
      <c r="Z1" s="447"/>
    </row>
    <row r="2" spans="1:29" s="450" customFormat="1">
      <c r="A2" s="446" t="s">
        <v>70</v>
      </c>
      <c r="B2" s="451"/>
      <c r="C2" s="451"/>
      <c r="D2" s="451"/>
      <c r="E2" s="451"/>
      <c r="F2" s="451"/>
      <c r="G2" s="451"/>
      <c r="H2" s="451"/>
      <c r="I2" s="448"/>
      <c r="J2" s="451"/>
      <c r="K2" s="451"/>
      <c r="L2" s="451"/>
      <c r="M2" s="451"/>
      <c r="N2" s="451"/>
      <c r="O2" s="448"/>
      <c r="P2" s="451"/>
      <c r="Q2" s="451"/>
      <c r="R2" s="451"/>
      <c r="S2" s="451"/>
      <c r="T2" s="451"/>
      <c r="U2" s="452"/>
      <c r="V2" s="451"/>
      <c r="W2" s="451"/>
      <c r="X2" s="451"/>
      <c r="Y2" s="451"/>
      <c r="Z2" s="451"/>
    </row>
    <row r="3" spans="1:29" s="450" customFormat="1" ht="28.2">
      <c r="A3" s="446" t="s">
        <v>228</v>
      </c>
      <c r="B3" s="451"/>
      <c r="C3" s="451"/>
      <c r="D3" s="451"/>
      <c r="E3" s="451"/>
      <c r="F3" s="451"/>
      <c r="G3" s="451"/>
      <c r="H3" s="451"/>
      <c r="I3" s="448"/>
      <c r="J3" s="451"/>
      <c r="K3" s="451"/>
      <c r="L3" s="451"/>
      <c r="M3" s="451"/>
      <c r="N3" s="451"/>
      <c r="O3" s="448"/>
      <c r="P3" s="451"/>
      <c r="Q3" s="451"/>
      <c r="R3" s="451"/>
      <c r="S3" s="451"/>
      <c r="T3" s="451"/>
      <c r="U3" s="452"/>
      <c r="V3" s="451"/>
      <c r="W3" s="451"/>
      <c r="X3" s="451"/>
      <c r="Y3" s="451"/>
      <c r="Z3" s="451"/>
    </row>
    <row r="4" spans="1:29" s="450" customFormat="1">
      <c r="A4" s="446" t="s">
        <v>46</v>
      </c>
      <c r="B4" s="451"/>
      <c r="C4" s="451"/>
      <c r="D4" s="451"/>
      <c r="E4" s="451"/>
      <c r="F4" s="451"/>
      <c r="G4" s="451"/>
      <c r="H4" s="451"/>
      <c r="I4" s="448"/>
      <c r="J4" s="451"/>
      <c r="K4" s="451"/>
      <c r="L4" s="451"/>
      <c r="M4" s="451"/>
      <c r="N4" s="451"/>
      <c r="O4" s="448"/>
      <c r="P4" s="451"/>
      <c r="Q4" s="451"/>
      <c r="R4" s="451"/>
      <c r="S4" s="451"/>
      <c r="T4" s="451"/>
      <c r="U4" s="452"/>
      <c r="V4" s="451"/>
      <c r="W4" s="451"/>
      <c r="X4" s="451"/>
      <c r="Y4" s="451"/>
      <c r="Z4" s="451"/>
    </row>
    <row r="5" spans="1:29" s="450" customFormat="1">
      <c r="A5" s="446" t="s">
        <v>5</v>
      </c>
      <c r="B5" s="399"/>
      <c r="C5" s="399"/>
      <c r="D5" s="453"/>
      <c r="E5" s="453"/>
      <c r="F5" s="453"/>
      <c r="G5" s="453"/>
      <c r="H5" s="453"/>
      <c r="I5" s="448"/>
      <c r="J5" s="453"/>
      <c r="K5" s="453"/>
      <c r="L5" s="453"/>
      <c r="M5" s="453"/>
      <c r="N5" s="453"/>
      <c r="O5" s="448"/>
      <c r="P5" s="453"/>
      <c r="Q5" s="453"/>
      <c r="R5" s="453"/>
      <c r="S5" s="453"/>
      <c r="T5" s="453"/>
      <c r="U5" s="454"/>
      <c r="V5" s="453"/>
      <c r="W5" s="453"/>
      <c r="X5" s="453"/>
      <c r="Y5" s="453"/>
      <c r="Z5" s="453"/>
    </row>
    <row r="6" spans="1:29" s="450" customFormat="1">
      <c r="B6" s="399"/>
      <c r="C6" s="399"/>
      <c r="D6" s="453"/>
      <c r="E6" s="453"/>
      <c r="F6" s="453"/>
      <c r="G6" s="453"/>
      <c r="H6" s="453"/>
      <c r="I6" s="448"/>
      <c r="J6" s="453"/>
      <c r="K6" s="453"/>
      <c r="L6" s="453"/>
      <c r="M6" s="453"/>
      <c r="N6" s="453"/>
      <c r="O6" s="448"/>
      <c r="P6" s="453"/>
      <c r="Q6" s="453"/>
      <c r="R6" s="453"/>
      <c r="S6" s="453"/>
      <c r="T6" s="453"/>
      <c r="U6" s="454"/>
      <c r="V6" s="453"/>
      <c r="W6" s="453"/>
      <c r="X6" s="453"/>
      <c r="Y6" s="453"/>
      <c r="Z6" s="453"/>
    </row>
    <row r="7" spans="1:29">
      <c r="A7" s="455"/>
      <c r="B7" s="455"/>
      <c r="C7" s="455"/>
      <c r="D7" s="455"/>
      <c r="E7" s="455"/>
      <c r="F7" s="455"/>
      <c r="G7" s="455"/>
      <c r="H7" s="455"/>
      <c r="J7" s="455"/>
      <c r="K7" s="455"/>
      <c r="L7" s="455"/>
      <c r="M7" s="455"/>
      <c r="N7" s="455"/>
      <c r="P7" s="455"/>
      <c r="Q7" s="455"/>
      <c r="R7" s="455"/>
      <c r="S7" s="455"/>
      <c r="T7" s="455"/>
      <c r="U7" s="454"/>
      <c r="V7" s="455"/>
      <c r="W7" s="455"/>
      <c r="X7" s="455"/>
      <c r="Y7" s="455"/>
      <c r="Z7" s="455"/>
    </row>
    <row r="8" spans="1:29" ht="21.6" thickBot="1">
      <c r="A8" s="455"/>
      <c r="B8" s="455"/>
      <c r="C8" s="455"/>
      <c r="D8" s="504" t="s">
        <v>199</v>
      </c>
      <c r="E8" s="504"/>
      <c r="F8" s="504"/>
      <c r="G8" s="504"/>
      <c r="H8" s="504"/>
      <c r="J8" s="504" t="s">
        <v>200</v>
      </c>
      <c r="K8" s="504"/>
      <c r="L8" s="504"/>
      <c r="M8" s="504"/>
      <c r="N8" s="504"/>
      <c r="P8" s="504" t="s">
        <v>201</v>
      </c>
      <c r="Q8" s="504"/>
      <c r="R8" s="504"/>
      <c r="S8" s="504"/>
      <c r="T8" s="504"/>
      <c r="U8" s="454"/>
      <c r="V8" s="504" t="s">
        <v>202</v>
      </c>
      <c r="W8" s="504"/>
      <c r="X8" s="504"/>
      <c r="Y8" s="504"/>
      <c r="Z8" s="504"/>
    </row>
    <row r="9" spans="1:29" s="461" customFormat="1" ht="28.2">
      <c r="A9" s="452" t="s">
        <v>1</v>
      </c>
      <c r="B9" s="452"/>
      <c r="C9" s="457"/>
      <c r="D9" s="458" t="s">
        <v>177</v>
      </c>
      <c r="E9" s="459"/>
      <c r="F9" s="458" t="s">
        <v>178</v>
      </c>
      <c r="G9" s="459"/>
      <c r="H9" s="458" t="s">
        <v>214</v>
      </c>
      <c r="I9" s="460"/>
      <c r="J9" s="458" t="s">
        <v>177</v>
      </c>
      <c r="K9" s="459"/>
      <c r="L9" s="458" t="s">
        <v>178</v>
      </c>
      <c r="M9" s="459"/>
      <c r="N9" s="458" t="s">
        <v>214</v>
      </c>
      <c r="O9" s="460"/>
      <c r="P9" s="458" t="s">
        <v>177</v>
      </c>
      <c r="Q9" s="459"/>
      <c r="R9" s="458" t="s">
        <v>178</v>
      </c>
      <c r="S9" s="459"/>
      <c r="T9" s="458" t="s">
        <v>214</v>
      </c>
      <c r="U9" s="400"/>
      <c r="V9" s="458" t="s">
        <v>177</v>
      </c>
      <c r="W9" s="459"/>
      <c r="X9" s="458" t="s">
        <v>178</v>
      </c>
      <c r="Y9" s="459"/>
      <c r="Z9" s="458" t="s">
        <v>214</v>
      </c>
      <c r="AC9" s="462"/>
    </row>
    <row r="10" spans="1:29" s="461" customFormat="1">
      <c r="A10" s="457"/>
      <c r="B10" s="457"/>
      <c r="C10" s="457"/>
      <c r="D10" s="457"/>
      <c r="E10" s="457"/>
      <c r="F10" s="457"/>
      <c r="G10" s="457"/>
      <c r="H10" s="457"/>
      <c r="I10" s="460"/>
      <c r="J10" s="457"/>
      <c r="K10" s="457"/>
      <c r="L10" s="457"/>
      <c r="M10" s="457"/>
      <c r="N10" s="457"/>
      <c r="O10" s="460"/>
      <c r="P10" s="457"/>
      <c r="Q10" s="457"/>
      <c r="R10" s="457"/>
      <c r="S10" s="457"/>
      <c r="T10" s="457"/>
      <c r="U10" s="452"/>
      <c r="V10" s="457"/>
      <c r="W10" s="457"/>
      <c r="X10" s="457"/>
      <c r="Y10" s="457"/>
      <c r="Z10" s="457"/>
    </row>
    <row r="11" spans="1:29" s="402" customFormat="1" ht="22.8">
      <c r="A11" s="239" t="s">
        <v>35</v>
      </c>
      <c r="B11" s="463"/>
      <c r="C11" s="463"/>
      <c r="D11" s="283">
        <v>10339</v>
      </c>
      <c r="E11" s="283"/>
      <c r="F11" s="283">
        <f>+H11-D11</f>
        <v>-2</v>
      </c>
      <c r="G11" s="283"/>
      <c r="H11" s="283">
        <v>10337</v>
      </c>
      <c r="I11" s="401"/>
      <c r="J11" s="283">
        <v>11295</v>
      </c>
      <c r="K11" s="283"/>
      <c r="L11" s="283">
        <f>+N11-J11</f>
        <v>-15</v>
      </c>
      <c r="M11" s="283"/>
      <c r="N11" s="283">
        <v>11280</v>
      </c>
      <c r="O11" s="401"/>
      <c r="P11" s="283">
        <v>11375</v>
      </c>
      <c r="Q11" s="283"/>
      <c r="R11" s="283">
        <f>+T11-P11</f>
        <v>-9</v>
      </c>
      <c r="S11" s="283"/>
      <c r="T11" s="283">
        <v>11366</v>
      </c>
      <c r="U11" s="448"/>
      <c r="V11" s="283">
        <v>12794</v>
      </c>
      <c r="W11" s="283"/>
      <c r="X11" s="283">
        <f>+Z11-V11</f>
        <v>-20</v>
      </c>
      <c r="Y11" s="283"/>
      <c r="Z11" s="283">
        <v>12774</v>
      </c>
    </row>
    <row r="12" spans="1:29" ht="22.8">
      <c r="A12" s="239"/>
      <c r="D12" s="250"/>
      <c r="E12" s="250"/>
      <c r="F12" s="250"/>
      <c r="G12" s="250"/>
      <c r="H12" s="250"/>
      <c r="J12" s="250"/>
      <c r="K12" s="250"/>
      <c r="L12" s="250"/>
      <c r="M12" s="250"/>
      <c r="N12" s="250"/>
      <c r="P12" s="250"/>
      <c r="Q12" s="250"/>
      <c r="R12" s="250"/>
      <c r="S12" s="250"/>
      <c r="T12" s="250"/>
      <c r="V12" s="250"/>
      <c r="W12" s="250"/>
      <c r="X12" s="250"/>
      <c r="Y12" s="250"/>
      <c r="Z12" s="250"/>
    </row>
    <row r="13" spans="1:29" ht="22.8">
      <c r="A13" s="239" t="s">
        <v>58</v>
      </c>
      <c r="D13" s="253">
        <v>9424</v>
      </c>
      <c r="E13" s="339"/>
      <c r="F13" s="253">
        <f>+H13-D13</f>
        <v>17</v>
      </c>
      <c r="G13" s="339"/>
      <c r="H13" s="253">
        <v>9441</v>
      </c>
      <c r="J13" s="253">
        <v>10249</v>
      </c>
      <c r="K13" s="339"/>
      <c r="L13" s="253">
        <f>+N13-J13</f>
        <v>-11</v>
      </c>
      <c r="M13" s="339"/>
      <c r="N13" s="253">
        <v>10238</v>
      </c>
      <c r="P13" s="253">
        <v>10577</v>
      </c>
      <c r="Q13" s="339"/>
      <c r="R13" s="253">
        <f>+T13-P13</f>
        <v>7</v>
      </c>
      <c r="S13" s="339"/>
      <c r="T13" s="253">
        <v>10584</v>
      </c>
      <c r="V13" s="253">
        <v>11717</v>
      </c>
      <c r="W13" s="339"/>
      <c r="X13" s="253">
        <f>+Z13-V13</f>
        <v>25</v>
      </c>
      <c r="Y13" s="339"/>
      <c r="Z13" s="253">
        <v>11742</v>
      </c>
      <c r="AC13" s="402"/>
    </row>
    <row r="14" spans="1:29" ht="22.8">
      <c r="A14" s="240"/>
      <c r="B14" s="464"/>
      <c r="C14" s="465"/>
      <c r="D14" s="250"/>
      <c r="E14" s="250"/>
      <c r="F14" s="250"/>
      <c r="G14" s="250"/>
      <c r="H14" s="250"/>
      <c r="J14" s="250"/>
      <c r="K14" s="250"/>
      <c r="L14" s="250"/>
      <c r="M14" s="250"/>
      <c r="N14" s="250"/>
      <c r="P14" s="250"/>
      <c r="Q14" s="250"/>
      <c r="R14" s="250"/>
      <c r="S14" s="250"/>
      <c r="T14" s="250"/>
      <c r="U14" s="466"/>
      <c r="V14" s="250"/>
      <c r="W14" s="250"/>
      <c r="X14" s="250"/>
      <c r="Y14" s="250"/>
      <c r="Z14" s="250"/>
    </row>
    <row r="15" spans="1:29" ht="22.8">
      <c r="A15" s="240" t="s">
        <v>84</v>
      </c>
      <c r="B15" s="467"/>
      <c r="D15" s="403">
        <f>+D11-D13</f>
        <v>915</v>
      </c>
      <c r="E15" s="403"/>
      <c r="F15" s="403">
        <f>+H15-D15</f>
        <v>-19</v>
      </c>
      <c r="G15" s="403"/>
      <c r="H15" s="403">
        <f>+H11-H13</f>
        <v>896</v>
      </c>
      <c r="J15" s="403">
        <f>+J11-J13</f>
        <v>1046</v>
      </c>
      <c r="K15" s="403"/>
      <c r="L15" s="403">
        <f>+N15-J15</f>
        <v>-4</v>
      </c>
      <c r="M15" s="403"/>
      <c r="N15" s="403">
        <f>+N11-N13</f>
        <v>1042</v>
      </c>
      <c r="P15" s="403">
        <f>+P11-P13</f>
        <v>798</v>
      </c>
      <c r="Q15" s="403"/>
      <c r="R15" s="403">
        <f>+T15-P15</f>
        <v>-16</v>
      </c>
      <c r="S15" s="403"/>
      <c r="T15" s="403">
        <f>+T11-T13</f>
        <v>782</v>
      </c>
      <c r="U15" s="464"/>
      <c r="V15" s="403">
        <f>+V11-V13</f>
        <v>1077</v>
      </c>
      <c r="W15" s="403"/>
      <c r="X15" s="403">
        <f>+Z15-V15</f>
        <v>-45</v>
      </c>
      <c r="Y15" s="403"/>
      <c r="Z15" s="403">
        <f>+Z11-Z13</f>
        <v>1032</v>
      </c>
      <c r="AC15" s="402"/>
    </row>
    <row r="16" spans="1:29" ht="22.8">
      <c r="A16" s="240"/>
      <c r="B16" s="467"/>
      <c r="D16" s="250"/>
      <c r="E16" s="250"/>
      <c r="F16" s="250"/>
      <c r="G16" s="250"/>
      <c r="H16" s="250"/>
      <c r="J16" s="250"/>
      <c r="K16" s="250"/>
      <c r="L16" s="250"/>
      <c r="M16" s="250"/>
      <c r="N16" s="250"/>
      <c r="P16" s="250"/>
      <c r="Q16" s="250"/>
      <c r="R16" s="250"/>
      <c r="S16" s="250"/>
      <c r="T16" s="250"/>
      <c r="U16" s="464"/>
      <c r="V16" s="250"/>
      <c r="W16" s="250"/>
      <c r="X16" s="250"/>
      <c r="Y16" s="250"/>
      <c r="Z16" s="250"/>
    </row>
    <row r="17" spans="1:29" ht="22.8">
      <c r="A17" s="240" t="s">
        <v>82</v>
      </c>
      <c r="C17" s="455"/>
      <c r="D17" s="253">
        <v>44</v>
      </c>
      <c r="E17" s="339"/>
      <c r="F17" s="253">
        <f>+H17-D17</f>
        <v>-2</v>
      </c>
      <c r="G17" s="339"/>
      <c r="H17" s="253">
        <v>42</v>
      </c>
      <c r="J17" s="253">
        <v>75</v>
      </c>
      <c r="K17" s="339"/>
      <c r="L17" s="253">
        <f>+N17-J17</f>
        <v>-2</v>
      </c>
      <c r="M17" s="339"/>
      <c r="N17" s="253">
        <v>73</v>
      </c>
      <c r="P17" s="253">
        <v>91</v>
      </c>
      <c r="Q17" s="339"/>
      <c r="R17" s="253">
        <f>+T17-P17</f>
        <v>-3</v>
      </c>
      <c r="S17" s="339"/>
      <c r="T17" s="253">
        <v>88</v>
      </c>
      <c r="U17" s="464"/>
      <c r="V17" s="253">
        <v>51</v>
      </c>
      <c r="W17" s="339"/>
      <c r="X17" s="253">
        <f>+Z17-V17</f>
        <v>7</v>
      </c>
      <c r="Y17" s="339"/>
      <c r="Z17" s="253">
        <v>58</v>
      </c>
      <c r="AC17" s="402"/>
    </row>
    <row r="18" spans="1:29" ht="22.8">
      <c r="A18" s="240"/>
      <c r="D18" s="250"/>
      <c r="E18" s="250"/>
      <c r="F18" s="250"/>
      <c r="G18" s="250"/>
      <c r="H18" s="250"/>
      <c r="J18" s="250"/>
      <c r="K18" s="250"/>
      <c r="L18" s="250"/>
      <c r="M18" s="250"/>
      <c r="N18" s="250"/>
      <c r="P18" s="250"/>
      <c r="Q18" s="250"/>
      <c r="R18" s="250"/>
      <c r="S18" s="250"/>
      <c r="T18" s="250"/>
      <c r="V18" s="250"/>
      <c r="W18" s="250"/>
      <c r="X18" s="250"/>
      <c r="Y18" s="250"/>
      <c r="Z18" s="250"/>
    </row>
    <row r="19" spans="1:29" ht="22.8">
      <c r="A19" s="239" t="s">
        <v>38</v>
      </c>
      <c r="D19" s="254">
        <f>+D15+D17</f>
        <v>959</v>
      </c>
      <c r="E19" s="254"/>
      <c r="F19" s="254">
        <f>+H19-D19</f>
        <v>-21</v>
      </c>
      <c r="G19" s="254"/>
      <c r="H19" s="254">
        <f>+H15+H17</f>
        <v>938</v>
      </c>
      <c r="J19" s="254">
        <f>+J15+J17</f>
        <v>1121</v>
      </c>
      <c r="K19" s="254"/>
      <c r="L19" s="254">
        <f>+N19-J19</f>
        <v>-6</v>
      </c>
      <c r="M19" s="254"/>
      <c r="N19" s="254">
        <f>+N15+N17</f>
        <v>1115</v>
      </c>
      <c r="P19" s="254">
        <f>+P15+P17</f>
        <v>889</v>
      </c>
      <c r="Q19" s="254"/>
      <c r="R19" s="254">
        <f>+T19-P19</f>
        <v>-19</v>
      </c>
      <c r="S19" s="254"/>
      <c r="T19" s="254">
        <f>+T15+T17</f>
        <v>870</v>
      </c>
      <c r="V19" s="254">
        <f>+V15+V17</f>
        <v>1128</v>
      </c>
      <c r="W19" s="254"/>
      <c r="X19" s="254">
        <f>+Z19-V19</f>
        <v>-38</v>
      </c>
      <c r="Y19" s="254"/>
      <c r="Z19" s="254">
        <f>+Z15+Z17</f>
        <v>1090</v>
      </c>
      <c r="AC19" s="402"/>
    </row>
    <row r="20" spans="1:29" ht="22.8">
      <c r="A20" s="240"/>
      <c r="D20" s="254"/>
      <c r="E20" s="254"/>
      <c r="F20" s="254"/>
      <c r="G20" s="254"/>
      <c r="H20" s="254"/>
      <c r="J20" s="254"/>
      <c r="K20" s="254"/>
      <c r="L20" s="254"/>
      <c r="M20" s="254"/>
      <c r="N20" s="254"/>
      <c r="P20" s="254"/>
      <c r="Q20" s="254"/>
      <c r="R20" s="254"/>
      <c r="S20" s="254"/>
      <c r="T20" s="254"/>
      <c r="V20" s="254"/>
      <c r="W20" s="254"/>
      <c r="X20" s="254"/>
      <c r="Y20" s="254"/>
      <c r="Z20" s="254"/>
    </row>
    <row r="21" spans="1:29" ht="22.8">
      <c r="A21" s="239" t="s">
        <v>55</v>
      </c>
      <c r="D21" s="254">
        <v>87</v>
      </c>
      <c r="E21" s="254"/>
      <c r="F21" s="254">
        <f>+H21-D21</f>
        <v>0</v>
      </c>
      <c r="G21" s="254"/>
      <c r="H21" s="254">
        <v>87</v>
      </c>
      <c r="J21" s="254">
        <v>86</v>
      </c>
      <c r="K21" s="254"/>
      <c r="L21" s="254">
        <f>+N21-J21</f>
        <v>0</v>
      </c>
      <c r="M21" s="254"/>
      <c r="N21" s="254">
        <v>86</v>
      </c>
      <c r="P21" s="254">
        <v>85</v>
      </c>
      <c r="Q21" s="254"/>
      <c r="R21" s="254">
        <f>+T21-P21</f>
        <v>0</v>
      </c>
      <c r="S21" s="254"/>
      <c r="T21" s="254">
        <v>85</v>
      </c>
      <c r="V21" s="254">
        <v>87</v>
      </c>
      <c r="W21" s="254"/>
      <c r="X21" s="254">
        <f>+Z21-V21</f>
        <v>0</v>
      </c>
      <c r="Y21" s="254"/>
      <c r="Z21" s="254">
        <v>87</v>
      </c>
      <c r="AC21" s="402"/>
    </row>
    <row r="22" spans="1:29" ht="22.8">
      <c r="A22" s="240"/>
      <c r="D22" s="254"/>
      <c r="E22" s="254"/>
      <c r="F22" s="254"/>
      <c r="G22" s="254"/>
      <c r="H22" s="254"/>
      <c r="J22" s="254"/>
      <c r="K22" s="254"/>
      <c r="L22" s="254"/>
      <c r="M22" s="254"/>
      <c r="N22" s="254"/>
      <c r="P22" s="254"/>
      <c r="Q22" s="254"/>
      <c r="R22" s="254"/>
      <c r="S22" s="254"/>
      <c r="T22" s="254"/>
      <c r="V22" s="254"/>
      <c r="W22" s="254"/>
      <c r="X22" s="254"/>
      <c r="Y22" s="254"/>
      <c r="Z22" s="254"/>
    </row>
    <row r="23" spans="1:29" ht="22.8">
      <c r="A23" s="240" t="s">
        <v>143</v>
      </c>
      <c r="D23" s="253">
        <v>28</v>
      </c>
      <c r="E23" s="339"/>
      <c r="F23" s="253">
        <f>+H23-D23</f>
        <v>0</v>
      </c>
      <c r="G23" s="339"/>
      <c r="H23" s="253">
        <v>28</v>
      </c>
      <c r="J23" s="253">
        <v>-19</v>
      </c>
      <c r="K23" s="339"/>
      <c r="L23" s="253">
        <f>+N23-J23</f>
        <v>0</v>
      </c>
      <c r="M23" s="339"/>
      <c r="N23" s="253">
        <v>-19</v>
      </c>
      <c r="P23" s="253">
        <v>37</v>
      </c>
      <c r="Q23" s="339"/>
      <c r="R23" s="253">
        <f>+T23-P23</f>
        <v>0</v>
      </c>
      <c r="S23" s="339"/>
      <c r="T23" s="253">
        <v>37</v>
      </c>
      <c r="V23" s="253">
        <v>28</v>
      </c>
      <c r="W23" s="339"/>
      <c r="X23" s="253">
        <f>+Z23-V23</f>
        <v>0</v>
      </c>
      <c r="Y23" s="339"/>
      <c r="Z23" s="253">
        <v>28</v>
      </c>
      <c r="AC23" s="402"/>
    </row>
    <row r="24" spans="1:29" ht="22.8">
      <c r="A24" s="240"/>
      <c r="D24" s="254"/>
      <c r="E24" s="254"/>
      <c r="F24" s="254"/>
      <c r="G24" s="254"/>
      <c r="H24" s="254"/>
      <c r="J24" s="254"/>
      <c r="K24" s="254"/>
      <c r="L24" s="254"/>
      <c r="M24" s="254"/>
      <c r="N24" s="254"/>
      <c r="P24" s="254"/>
      <c r="Q24" s="254"/>
      <c r="R24" s="254"/>
      <c r="S24" s="254"/>
      <c r="T24" s="254"/>
      <c r="V24" s="254"/>
      <c r="W24" s="254"/>
      <c r="X24" s="254"/>
      <c r="Y24" s="254"/>
      <c r="Z24" s="254"/>
    </row>
    <row r="25" spans="1:29" ht="22.8">
      <c r="A25" s="239" t="s">
        <v>74</v>
      </c>
      <c r="D25" s="403">
        <f>+D19-D21+D23</f>
        <v>900</v>
      </c>
      <c r="E25" s="403"/>
      <c r="F25" s="403">
        <f>+H25-D25</f>
        <v>-21</v>
      </c>
      <c r="G25" s="403"/>
      <c r="H25" s="403">
        <f>+H19-H21+H23</f>
        <v>879</v>
      </c>
      <c r="J25" s="403">
        <f>+J19-J21+J23</f>
        <v>1016</v>
      </c>
      <c r="K25" s="403"/>
      <c r="L25" s="403">
        <f>+N25-J25</f>
        <v>-6</v>
      </c>
      <c r="M25" s="403"/>
      <c r="N25" s="403">
        <f>+N19-N21+N23</f>
        <v>1010</v>
      </c>
      <c r="P25" s="403">
        <f>+P19-P21+P23</f>
        <v>841</v>
      </c>
      <c r="Q25" s="403"/>
      <c r="R25" s="403">
        <f>+T25-P25</f>
        <v>-19</v>
      </c>
      <c r="S25" s="403"/>
      <c r="T25" s="403">
        <f>+T19-T21+T23</f>
        <v>822</v>
      </c>
      <c r="V25" s="403">
        <f>+V19-V21+V23</f>
        <v>1069</v>
      </c>
      <c r="W25" s="403"/>
      <c r="X25" s="403">
        <f>+Z25-V25</f>
        <v>-38</v>
      </c>
      <c r="Y25" s="403"/>
      <c r="Z25" s="403">
        <f>+Z19-Z21+Z23</f>
        <v>1031</v>
      </c>
      <c r="AC25" s="402"/>
    </row>
    <row r="26" spans="1:29" ht="22.8">
      <c r="A26" s="240"/>
      <c r="D26" s="254"/>
      <c r="E26" s="254"/>
      <c r="F26" s="254"/>
      <c r="G26" s="254"/>
      <c r="H26" s="254"/>
      <c r="J26" s="254"/>
      <c r="K26" s="254"/>
      <c r="L26" s="254"/>
      <c r="M26" s="254"/>
      <c r="N26" s="254"/>
      <c r="P26" s="254"/>
      <c r="Q26" s="254"/>
      <c r="R26" s="254"/>
      <c r="S26" s="254"/>
      <c r="T26" s="254"/>
      <c r="V26" s="254"/>
      <c r="W26" s="254"/>
      <c r="X26" s="254"/>
      <c r="Y26" s="254"/>
      <c r="Z26" s="254"/>
    </row>
    <row r="27" spans="1:29" ht="22.8">
      <c r="A27" s="239" t="s">
        <v>56</v>
      </c>
      <c r="D27" s="253">
        <v>367</v>
      </c>
      <c r="E27" s="339"/>
      <c r="F27" s="253">
        <f>+H27-D27</f>
        <v>-7</v>
      </c>
      <c r="G27" s="339"/>
      <c r="H27" s="253">
        <v>360</v>
      </c>
      <c r="J27" s="253">
        <v>298</v>
      </c>
      <c r="K27" s="339"/>
      <c r="L27" s="253">
        <f>+N27-J27</f>
        <v>-2</v>
      </c>
      <c r="M27" s="339"/>
      <c r="N27" s="253">
        <v>296</v>
      </c>
      <c r="P27" s="253">
        <v>276</v>
      </c>
      <c r="Q27" s="339"/>
      <c r="R27" s="253">
        <f>+T27-P27</f>
        <v>-7</v>
      </c>
      <c r="S27" s="339"/>
      <c r="T27" s="253">
        <v>269</v>
      </c>
      <c r="V27" s="253">
        <v>240</v>
      </c>
      <c r="W27" s="339"/>
      <c r="X27" s="253">
        <f>+Z27-V27</f>
        <v>-14</v>
      </c>
      <c r="Y27" s="339"/>
      <c r="Z27" s="253">
        <v>226</v>
      </c>
      <c r="AC27" s="402"/>
    </row>
    <row r="28" spans="1:29" ht="22.8">
      <c r="A28" s="239"/>
      <c r="D28" s="339"/>
      <c r="E28" s="339"/>
      <c r="F28" s="339"/>
      <c r="G28" s="339"/>
      <c r="H28" s="339"/>
      <c r="J28" s="339"/>
      <c r="K28" s="339"/>
      <c r="L28" s="339"/>
      <c r="M28" s="339"/>
      <c r="N28" s="339"/>
      <c r="P28" s="339"/>
      <c r="Q28" s="339"/>
      <c r="R28" s="339"/>
      <c r="S28" s="339"/>
      <c r="T28" s="339"/>
      <c r="V28" s="339"/>
      <c r="W28" s="339"/>
      <c r="X28" s="339"/>
      <c r="Y28" s="339"/>
      <c r="Z28" s="339"/>
    </row>
    <row r="29" spans="1:29" ht="22.8">
      <c r="A29" s="239" t="s">
        <v>77</v>
      </c>
      <c r="D29" s="339">
        <f>+D25-D27</f>
        <v>533</v>
      </c>
      <c r="E29" s="339"/>
      <c r="F29" s="339">
        <f>+H29-D29</f>
        <v>-14</v>
      </c>
      <c r="G29" s="339"/>
      <c r="H29" s="339">
        <f>+H25-H27</f>
        <v>519</v>
      </c>
      <c r="I29" s="460"/>
      <c r="J29" s="339">
        <f>+J25-J27</f>
        <v>718</v>
      </c>
      <c r="K29" s="339"/>
      <c r="L29" s="339">
        <f>+N29-J29</f>
        <v>-4</v>
      </c>
      <c r="M29" s="339"/>
      <c r="N29" s="339">
        <f>+N25-N27</f>
        <v>714</v>
      </c>
      <c r="O29" s="460"/>
      <c r="P29" s="339">
        <f>+P25-P27</f>
        <v>565</v>
      </c>
      <c r="Q29" s="339"/>
      <c r="R29" s="339">
        <f>+T29-P29</f>
        <v>-12</v>
      </c>
      <c r="S29" s="339"/>
      <c r="T29" s="339">
        <f>+T25-T27</f>
        <v>553</v>
      </c>
      <c r="V29" s="339">
        <f>+V25-V27</f>
        <v>829</v>
      </c>
      <c r="W29" s="339"/>
      <c r="X29" s="339">
        <f>+Z29-V29</f>
        <v>-24</v>
      </c>
      <c r="Y29" s="339"/>
      <c r="Z29" s="339">
        <f>+Z25-Z27</f>
        <v>805</v>
      </c>
      <c r="AC29" s="402"/>
    </row>
    <row r="30" spans="1:29" ht="22.8">
      <c r="A30" s="239"/>
      <c r="D30" s="339"/>
      <c r="E30" s="339"/>
      <c r="F30" s="339"/>
      <c r="G30" s="339"/>
      <c r="H30" s="339"/>
      <c r="J30" s="339"/>
      <c r="K30" s="339"/>
      <c r="L30" s="339"/>
      <c r="M30" s="339"/>
      <c r="N30" s="339"/>
      <c r="P30" s="339"/>
      <c r="Q30" s="339"/>
      <c r="R30" s="339"/>
      <c r="S30" s="339"/>
      <c r="T30" s="339"/>
      <c r="V30" s="339"/>
      <c r="W30" s="339"/>
      <c r="X30" s="339"/>
      <c r="Y30" s="339"/>
      <c r="Z30" s="339"/>
    </row>
    <row r="31" spans="1:29" ht="22.8">
      <c r="A31" s="239" t="s">
        <v>144</v>
      </c>
      <c r="D31" s="253">
        <v>14</v>
      </c>
      <c r="E31" s="339"/>
      <c r="F31" s="253">
        <f>+H31-D31</f>
        <v>0</v>
      </c>
      <c r="G31" s="339"/>
      <c r="H31" s="253">
        <v>14</v>
      </c>
      <c r="J31" s="253">
        <v>107</v>
      </c>
      <c r="K31" s="339"/>
      <c r="L31" s="253">
        <f>+N31-J31</f>
        <v>3</v>
      </c>
      <c r="M31" s="339"/>
      <c r="N31" s="253">
        <v>110</v>
      </c>
      <c r="P31" s="253">
        <v>6</v>
      </c>
      <c r="Q31" s="339"/>
      <c r="R31" s="253">
        <f>+T31-P31</f>
        <v>1</v>
      </c>
      <c r="S31" s="339"/>
      <c r="T31" s="253">
        <v>7</v>
      </c>
      <c r="V31" s="253">
        <v>154</v>
      </c>
      <c r="W31" s="339"/>
      <c r="X31" s="253">
        <f>+Z31-V31</f>
        <v>2</v>
      </c>
      <c r="Y31" s="339"/>
      <c r="Z31" s="253">
        <v>156</v>
      </c>
      <c r="AC31" s="402"/>
    </row>
    <row r="32" spans="1:29" ht="22.8">
      <c r="A32" s="240"/>
      <c r="D32" s="254"/>
      <c r="E32" s="254"/>
      <c r="F32" s="254"/>
      <c r="G32" s="254"/>
      <c r="H32" s="254"/>
      <c r="J32" s="254"/>
      <c r="K32" s="254"/>
      <c r="L32" s="254"/>
      <c r="M32" s="254"/>
      <c r="N32" s="254"/>
      <c r="P32" s="254"/>
      <c r="Q32" s="254"/>
      <c r="R32" s="254"/>
      <c r="S32" s="254"/>
      <c r="T32" s="254"/>
      <c r="V32" s="254"/>
      <c r="W32" s="254"/>
      <c r="X32" s="254"/>
      <c r="Y32" s="254"/>
      <c r="Z32" s="254"/>
    </row>
    <row r="33" spans="1:29" ht="23.4" thickBot="1">
      <c r="A33" s="240" t="s">
        <v>57</v>
      </c>
      <c r="D33" s="284">
        <f>+D29+D31</f>
        <v>547</v>
      </c>
      <c r="E33" s="404"/>
      <c r="F33" s="284">
        <f>+H33-D33</f>
        <v>-14</v>
      </c>
      <c r="G33" s="404"/>
      <c r="H33" s="284">
        <f>+H29+H31</f>
        <v>533</v>
      </c>
      <c r="J33" s="284">
        <f>+J29+J31</f>
        <v>825</v>
      </c>
      <c r="K33" s="404"/>
      <c r="L33" s="284">
        <f>+N33-J33</f>
        <v>-1</v>
      </c>
      <c r="M33" s="404"/>
      <c r="N33" s="284">
        <f>+N29+N31</f>
        <v>824</v>
      </c>
      <c r="P33" s="284">
        <f>+P29+P31</f>
        <v>571</v>
      </c>
      <c r="Q33" s="404"/>
      <c r="R33" s="284">
        <f>+T33-P33</f>
        <v>-11</v>
      </c>
      <c r="S33" s="404"/>
      <c r="T33" s="284">
        <f>+T29+T31</f>
        <v>560</v>
      </c>
      <c r="V33" s="284">
        <f>+V29+V31</f>
        <v>983</v>
      </c>
      <c r="W33" s="404"/>
      <c r="X33" s="284">
        <f>+Z33-V33</f>
        <v>-22</v>
      </c>
      <c r="Y33" s="404"/>
      <c r="Z33" s="284">
        <f>+Z29+Z31</f>
        <v>961</v>
      </c>
      <c r="AC33" s="402"/>
    </row>
    <row r="34" spans="1:29" ht="23.4" thickTop="1">
      <c r="A34" s="240"/>
      <c r="D34" s="250"/>
      <c r="E34" s="250"/>
      <c r="F34" s="250"/>
      <c r="G34" s="250"/>
      <c r="H34" s="250"/>
      <c r="J34" s="250"/>
      <c r="K34" s="250"/>
      <c r="L34" s="250"/>
      <c r="M34" s="250"/>
      <c r="N34" s="250"/>
      <c r="P34" s="250"/>
      <c r="Q34" s="250"/>
      <c r="R34" s="250"/>
      <c r="S34" s="250"/>
      <c r="T34" s="250"/>
      <c r="V34" s="250"/>
      <c r="W34" s="250"/>
      <c r="X34" s="250"/>
      <c r="Y34" s="250"/>
      <c r="Z34" s="250"/>
    </row>
    <row r="35" spans="1:29" ht="23.4" thickBot="1">
      <c r="A35" s="239" t="s">
        <v>59</v>
      </c>
      <c r="D35" s="259">
        <v>0.40799999999999997</v>
      </c>
      <c r="E35" s="405"/>
      <c r="F35" s="405"/>
      <c r="G35" s="405"/>
      <c r="H35" s="259">
        <v>0.41</v>
      </c>
      <c r="J35" s="259">
        <v>0.29299999999999998</v>
      </c>
      <c r="K35" s="405"/>
      <c r="L35" s="405"/>
      <c r="M35" s="405"/>
      <c r="N35" s="259">
        <v>0.29299999999999998</v>
      </c>
      <c r="P35" s="259">
        <v>0.32800000000000001</v>
      </c>
      <c r="Q35" s="405"/>
      <c r="R35" s="405"/>
      <c r="S35" s="405"/>
      <c r="T35" s="259">
        <v>0.32700000000000001</v>
      </c>
      <c r="V35" s="259">
        <v>0.22500000000000001</v>
      </c>
      <c r="W35" s="405"/>
      <c r="X35" s="405"/>
      <c r="Y35" s="405"/>
      <c r="Z35" s="259">
        <v>0.219</v>
      </c>
    </row>
    <row r="36" spans="1:29" ht="23.4" thickTop="1">
      <c r="A36" s="240"/>
      <c r="D36" s="261"/>
      <c r="E36" s="261"/>
      <c r="F36" s="261"/>
      <c r="G36" s="261"/>
      <c r="H36" s="261"/>
      <c r="J36" s="261"/>
      <c r="K36" s="261"/>
      <c r="L36" s="261"/>
      <c r="M36" s="261"/>
      <c r="N36" s="261"/>
      <c r="P36" s="261"/>
      <c r="Q36" s="261"/>
      <c r="R36" s="261"/>
      <c r="S36" s="261"/>
      <c r="T36" s="261"/>
      <c r="V36" s="261"/>
      <c r="W36" s="261"/>
      <c r="X36" s="261"/>
      <c r="Y36" s="261"/>
      <c r="Z36" s="261"/>
    </row>
    <row r="37" spans="1:29" ht="22.8">
      <c r="A37" s="256" t="s">
        <v>86</v>
      </c>
      <c r="D37" s="261"/>
      <c r="E37" s="261"/>
      <c r="F37" s="261"/>
      <c r="G37" s="261"/>
      <c r="H37" s="261"/>
      <c r="J37" s="261"/>
      <c r="K37" s="261"/>
      <c r="L37" s="261"/>
      <c r="M37" s="261"/>
      <c r="N37" s="261"/>
      <c r="P37" s="261"/>
      <c r="Q37" s="261"/>
      <c r="R37" s="261"/>
      <c r="S37" s="261"/>
      <c r="T37" s="261"/>
      <c r="V37" s="261"/>
      <c r="W37" s="261"/>
      <c r="X37" s="261"/>
      <c r="Y37" s="261"/>
      <c r="Z37" s="261"/>
    </row>
    <row r="38" spans="1:29" ht="22.8">
      <c r="A38" s="262" t="s">
        <v>53</v>
      </c>
      <c r="D38" s="282"/>
      <c r="E38" s="282"/>
      <c r="F38" s="282"/>
      <c r="G38" s="282"/>
      <c r="H38" s="282"/>
      <c r="J38" s="282"/>
      <c r="K38" s="282"/>
      <c r="L38" s="282"/>
      <c r="M38" s="282"/>
      <c r="N38" s="282"/>
      <c r="P38" s="282"/>
      <c r="Q38" s="282"/>
      <c r="R38" s="282"/>
      <c r="S38" s="282"/>
      <c r="T38" s="282"/>
      <c r="V38" s="282"/>
      <c r="W38" s="282"/>
      <c r="X38" s="282"/>
      <c r="Y38" s="282"/>
      <c r="Z38" s="282"/>
    </row>
    <row r="39" spans="1:29" ht="22.8">
      <c r="A39" s="334" t="s">
        <v>78</v>
      </c>
      <c r="D39" s="282">
        <v>1.43</v>
      </c>
      <c r="E39" s="282"/>
      <c r="F39" s="282">
        <f>+H39-D39</f>
        <v>-3.0000000000000027E-2</v>
      </c>
      <c r="G39" s="282"/>
      <c r="H39" s="282">
        <v>1.4</v>
      </c>
      <c r="J39" s="282">
        <v>1.95</v>
      </c>
      <c r="K39" s="282"/>
      <c r="L39" s="282">
        <f>+N39-J39</f>
        <v>-1.0000000000000009E-2</v>
      </c>
      <c r="M39" s="282"/>
      <c r="N39" s="282">
        <v>1.94</v>
      </c>
      <c r="P39" s="282">
        <v>1.57</v>
      </c>
      <c r="Q39" s="282"/>
      <c r="R39" s="282">
        <f>+T39-P39</f>
        <v>-3.0000000000000027E-2</v>
      </c>
      <c r="S39" s="282"/>
      <c r="T39" s="282">
        <v>1.54</v>
      </c>
      <c r="V39" s="282">
        <v>2.33</v>
      </c>
      <c r="W39" s="282"/>
      <c r="X39" s="282">
        <f>+Z39-V39</f>
        <v>-7.0000000000000284E-2</v>
      </c>
      <c r="Y39" s="282"/>
      <c r="Z39" s="282">
        <v>2.2599999999999998</v>
      </c>
      <c r="AC39" s="402"/>
    </row>
    <row r="40" spans="1:29" ht="22.8">
      <c r="A40" s="334" t="s">
        <v>85</v>
      </c>
      <c r="D40" s="340">
        <v>0.03</v>
      </c>
      <c r="E40" s="406"/>
      <c r="F40" s="340">
        <f>+H40-D40</f>
        <v>0</v>
      </c>
      <c r="G40" s="406"/>
      <c r="H40" s="340">
        <v>0.03</v>
      </c>
      <c r="J40" s="340">
        <v>0.3</v>
      </c>
      <c r="K40" s="406"/>
      <c r="L40" s="340">
        <f>+N40-J40</f>
        <v>0</v>
      </c>
      <c r="M40" s="406"/>
      <c r="N40" s="340">
        <v>0.3</v>
      </c>
      <c r="P40" s="340">
        <v>0.02</v>
      </c>
      <c r="Q40" s="406"/>
      <c r="R40" s="340">
        <f>+T40-P40</f>
        <v>0</v>
      </c>
      <c r="S40" s="406"/>
      <c r="T40" s="340">
        <v>0.02</v>
      </c>
      <c r="V40" s="340">
        <v>0.43</v>
      </c>
      <c r="W40" s="406"/>
      <c r="X40" s="340">
        <f>+Z40-V40</f>
        <v>1.0000000000000009E-2</v>
      </c>
      <c r="Y40" s="406"/>
      <c r="Z40" s="340">
        <v>0.44</v>
      </c>
      <c r="AC40" s="402"/>
    </row>
    <row r="41" spans="1:29" ht="23.4" thickBot="1">
      <c r="A41" s="262" t="s">
        <v>173</v>
      </c>
      <c r="D41" s="363">
        <f>SUM(D39:D40)</f>
        <v>1.46</v>
      </c>
      <c r="E41" s="407"/>
      <c r="F41" s="363">
        <f>+H41-D41</f>
        <v>-3.0000000000000027E-2</v>
      </c>
      <c r="G41" s="407"/>
      <c r="H41" s="363">
        <f>SUM(H39:H40)</f>
        <v>1.43</v>
      </c>
      <c r="J41" s="363">
        <f>SUM(J39:J40)</f>
        <v>2.25</v>
      </c>
      <c r="K41" s="407"/>
      <c r="L41" s="363">
        <f>+N41-J41</f>
        <v>-1.0000000000000231E-2</v>
      </c>
      <c r="M41" s="407"/>
      <c r="N41" s="363">
        <f>SUM(N39:N40)</f>
        <v>2.2399999999999998</v>
      </c>
      <c r="P41" s="363">
        <f>SUM(P39:P40)</f>
        <v>1.59</v>
      </c>
      <c r="Q41" s="407"/>
      <c r="R41" s="363">
        <f>+T41-P41</f>
        <v>-3.0000000000000027E-2</v>
      </c>
      <c r="S41" s="407"/>
      <c r="T41" s="363">
        <f>SUM(T39:T40)</f>
        <v>1.56</v>
      </c>
      <c r="V41" s="363">
        <f>SUM(V39:V40)</f>
        <v>2.7600000000000002</v>
      </c>
      <c r="W41" s="407"/>
      <c r="X41" s="363">
        <f>+Z41-V41</f>
        <v>-6.0000000000000497E-2</v>
      </c>
      <c r="Y41" s="407"/>
      <c r="Z41" s="363">
        <f>SUM(Z39:Z40)</f>
        <v>2.6999999999999997</v>
      </c>
      <c r="AC41" s="402"/>
    </row>
    <row r="42" spans="1:29" ht="23.4" thickTop="1">
      <c r="A42" s="262"/>
      <c r="D42" s="282"/>
      <c r="E42" s="282"/>
      <c r="F42" s="282"/>
      <c r="G42" s="282"/>
      <c r="H42" s="282"/>
      <c r="J42" s="282"/>
      <c r="K42" s="282"/>
      <c r="L42" s="282"/>
      <c r="M42" s="282"/>
      <c r="N42" s="282"/>
      <c r="P42" s="282"/>
      <c r="Q42" s="282"/>
      <c r="R42" s="282"/>
      <c r="S42" s="282"/>
      <c r="T42" s="282"/>
      <c r="V42" s="282"/>
      <c r="W42" s="282"/>
      <c r="X42" s="282"/>
      <c r="Y42" s="282"/>
      <c r="Z42" s="282"/>
    </row>
    <row r="43" spans="1:29" ht="22.8">
      <c r="A43" s="262" t="s">
        <v>54</v>
      </c>
      <c r="D43" s="282"/>
      <c r="E43" s="282"/>
      <c r="F43" s="282"/>
      <c r="G43" s="282"/>
      <c r="H43" s="282"/>
      <c r="J43" s="282"/>
      <c r="K43" s="282"/>
      <c r="L43" s="282"/>
      <c r="M43" s="282"/>
      <c r="N43" s="282"/>
      <c r="P43" s="282"/>
      <c r="Q43" s="282"/>
      <c r="R43" s="282"/>
      <c r="S43" s="282"/>
      <c r="T43" s="282"/>
      <c r="V43" s="282"/>
      <c r="W43" s="282"/>
      <c r="X43" s="282"/>
      <c r="Y43" s="282"/>
      <c r="Z43" s="282"/>
    </row>
    <row r="44" spans="1:29" ht="22.8">
      <c r="A44" s="334" t="s">
        <v>78</v>
      </c>
      <c r="D44" s="282">
        <v>1.42</v>
      </c>
      <c r="E44" s="282"/>
      <c r="F44" s="282">
        <f>+H44-D44</f>
        <v>-4.0000000000000036E-2</v>
      </c>
      <c r="G44" s="282"/>
      <c r="H44" s="282">
        <v>1.38</v>
      </c>
      <c r="J44" s="282">
        <v>1.93</v>
      </c>
      <c r="K44" s="282"/>
      <c r="L44" s="282">
        <f>+N44-J44</f>
        <v>-1.0000000000000009E-2</v>
      </c>
      <c r="M44" s="282"/>
      <c r="N44" s="282">
        <v>1.92</v>
      </c>
      <c r="P44" s="282">
        <v>1.55</v>
      </c>
      <c r="Q44" s="282"/>
      <c r="R44" s="282">
        <f>+T44-P44</f>
        <v>-3.0000000000000027E-2</v>
      </c>
      <c r="S44" s="282"/>
      <c r="T44" s="282">
        <v>1.52</v>
      </c>
      <c r="V44" s="282">
        <v>2.2999999999999998</v>
      </c>
      <c r="W44" s="282"/>
      <c r="X44" s="282">
        <f>+Z44-V44</f>
        <v>-5.9999999999999609E-2</v>
      </c>
      <c r="Y44" s="282"/>
      <c r="Z44" s="282">
        <v>2.2400000000000002</v>
      </c>
      <c r="AC44" s="402"/>
    </row>
    <row r="45" spans="1:29" ht="22.8">
      <c r="A45" s="334" t="s">
        <v>85</v>
      </c>
      <c r="D45" s="340">
        <v>0.03</v>
      </c>
      <c r="E45" s="406"/>
      <c r="F45" s="340">
        <f>+H45-D45</f>
        <v>0</v>
      </c>
      <c r="G45" s="406"/>
      <c r="H45" s="340">
        <v>0.03</v>
      </c>
      <c r="J45" s="340">
        <v>0.28999999999999998</v>
      </c>
      <c r="K45" s="406"/>
      <c r="L45" s="340">
        <f>+N45-J45</f>
        <v>1.0000000000000009E-2</v>
      </c>
      <c r="M45" s="406"/>
      <c r="N45" s="340">
        <v>0.3</v>
      </c>
      <c r="P45" s="340">
        <v>0.02</v>
      </c>
      <c r="Q45" s="406"/>
      <c r="R45" s="340">
        <f>+T45-P45</f>
        <v>0</v>
      </c>
      <c r="S45" s="406"/>
      <c r="T45" s="340">
        <v>0.02</v>
      </c>
      <c r="V45" s="340">
        <v>0.43</v>
      </c>
      <c r="W45" s="406"/>
      <c r="X45" s="340">
        <f>+Z45-V45</f>
        <v>0</v>
      </c>
      <c r="Y45" s="406"/>
      <c r="Z45" s="340">
        <v>0.43</v>
      </c>
      <c r="AC45" s="402"/>
    </row>
    <row r="46" spans="1:29" ht="23.4" thickBot="1">
      <c r="A46" s="262" t="s">
        <v>173</v>
      </c>
      <c r="D46" s="363">
        <f>SUM(D44:D45)</f>
        <v>1.45</v>
      </c>
      <c r="E46" s="407"/>
      <c r="F46" s="363">
        <f>+H46-D46</f>
        <v>-4.0000000000000036E-2</v>
      </c>
      <c r="G46" s="407"/>
      <c r="H46" s="363">
        <f>SUM(H44:H45)</f>
        <v>1.41</v>
      </c>
      <c r="J46" s="363">
        <f>SUM(J44:J45)</f>
        <v>2.2199999999999998</v>
      </c>
      <c r="K46" s="407"/>
      <c r="L46" s="363">
        <f>+N46-J46</f>
        <v>0</v>
      </c>
      <c r="M46" s="407"/>
      <c r="N46" s="363">
        <f>SUM(N44:N45)</f>
        <v>2.2199999999999998</v>
      </c>
      <c r="P46" s="363">
        <f>SUM(P44:P45)</f>
        <v>1.57</v>
      </c>
      <c r="Q46" s="407"/>
      <c r="R46" s="363">
        <f>+T46-P46</f>
        <v>-3.0000000000000027E-2</v>
      </c>
      <c r="S46" s="407"/>
      <c r="T46" s="363">
        <f>SUM(T44:T45)</f>
        <v>1.54</v>
      </c>
      <c r="V46" s="363">
        <f>SUM(V44:V45)</f>
        <v>2.73</v>
      </c>
      <c r="W46" s="407"/>
      <c r="X46" s="363">
        <f>+Z46-V46</f>
        <v>-5.9999999999999609E-2</v>
      </c>
      <c r="Y46" s="407"/>
      <c r="Z46" s="363">
        <f>SUM(Z44:Z45)</f>
        <v>2.6700000000000004</v>
      </c>
      <c r="AC46" s="402"/>
    </row>
    <row r="47" spans="1:29" ht="23.4" thickTop="1">
      <c r="A47" s="239"/>
      <c r="D47" s="261"/>
      <c r="E47" s="261"/>
      <c r="F47" s="261"/>
      <c r="G47" s="261"/>
      <c r="H47" s="261"/>
      <c r="J47" s="261"/>
      <c r="K47" s="261"/>
      <c r="L47" s="261"/>
      <c r="M47" s="261"/>
      <c r="N47" s="261"/>
      <c r="P47" s="261"/>
      <c r="Q47" s="261"/>
      <c r="R47" s="261"/>
      <c r="S47" s="261"/>
      <c r="T47" s="261"/>
      <c r="V47" s="261"/>
      <c r="W47" s="261"/>
      <c r="X47" s="261"/>
      <c r="Y47" s="261"/>
      <c r="Z47" s="261"/>
    </row>
    <row r="48" spans="1:29" s="243" customFormat="1" ht="25.8">
      <c r="A48" s="351" t="s">
        <v>186</v>
      </c>
      <c r="B48" s="351"/>
      <c r="C48" s="351"/>
      <c r="D48" s="351"/>
      <c r="E48" s="244"/>
      <c r="F48" s="244"/>
    </row>
    <row r="49" spans="1:6" s="243" customFormat="1" ht="22.8">
      <c r="A49" s="241" t="s">
        <v>209</v>
      </c>
      <c r="B49" s="274"/>
      <c r="C49" s="244"/>
      <c r="D49" s="244"/>
      <c r="E49" s="244"/>
      <c r="F49" s="244"/>
    </row>
    <row r="50" spans="1:6" s="243" customFormat="1" ht="22.8">
      <c r="A50" s="241" t="s">
        <v>159</v>
      </c>
      <c r="B50" s="274"/>
      <c r="C50" s="244"/>
      <c r="D50" s="244"/>
      <c r="E50" s="244"/>
      <c r="F50" s="244"/>
    </row>
  </sheetData>
  <mergeCells count="4">
    <mergeCell ref="D8:H8"/>
    <mergeCell ref="J8:N8"/>
    <mergeCell ref="P8:T8"/>
    <mergeCell ref="V8:Z8"/>
  </mergeCells>
  <printOptions horizontalCentered="1"/>
  <pageMargins left="0.16" right="0.16" top="0.3" bottom="0.39" header="0.3" footer="0.16"/>
  <pageSetup scale="35" orientation="landscape" r:id="rId1"/>
  <headerFooter>
    <oddFooter>&amp;R&amp;20J</oddFooter>
  </headerFooter>
</worksheet>
</file>

<file path=xl/worksheets/sheet16.xml><?xml version="1.0" encoding="utf-8"?>
<worksheet xmlns="http://schemas.openxmlformats.org/spreadsheetml/2006/main" xmlns:r="http://schemas.openxmlformats.org/officeDocument/2006/relationships">
  <sheetPr codeName="Sheet15">
    <pageSetUpPr fitToPage="1"/>
  </sheetPr>
  <dimension ref="A1:V49"/>
  <sheetViews>
    <sheetView zoomScale="60" zoomScaleNormal="60" workbookViewId="0">
      <selection activeCell="D14" sqref="D14"/>
    </sheetView>
  </sheetViews>
  <sheetFormatPr defaultColWidth="8.90625" defaultRowHeight="21"/>
  <cols>
    <col min="1" max="1" width="17.36328125" style="456" customWidth="1"/>
    <col min="2" max="2" width="31.6328125" style="456" customWidth="1"/>
    <col min="3" max="3" width="1.90625" style="456" customWidth="1"/>
    <col min="4" max="4" width="14.54296875" style="456" customWidth="1"/>
    <col min="5" max="5" width="4.54296875" style="448" customWidth="1"/>
    <col min="6" max="6" width="14.54296875" style="456" customWidth="1"/>
    <col min="7" max="7" width="4.54296875" style="448" customWidth="1"/>
    <col min="8" max="8" width="14.54296875" style="456" customWidth="1"/>
    <col min="9" max="9" width="4.54296875" style="448" customWidth="1"/>
    <col min="10" max="10" width="14.54296875" style="456" customWidth="1"/>
    <col min="11" max="11" width="4.54296875" style="448" customWidth="1"/>
    <col min="12" max="12" width="14.54296875" style="456" customWidth="1"/>
    <col min="13" max="13" width="4.54296875" style="448" customWidth="1"/>
    <col min="14" max="14" width="14.54296875" style="456" customWidth="1"/>
    <col min="15" max="15" width="4.54296875" style="448" customWidth="1"/>
    <col min="16" max="16" width="14.54296875" style="456" customWidth="1"/>
    <col min="17" max="17" width="4.54296875" style="448" customWidth="1"/>
    <col min="18" max="18" width="14.54296875" style="456" customWidth="1"/>
    <col min="19" max="19" width="4.54296875" style="456" customWidth="1"/>
    <col min="20" max="20" width="14.54296875" style="456" customWidth="1"/>
    <col min="21" max="21" width="5.453125" style="456" bestFit="1" customWidth="1"/>
    <col min="22" max="251" width="8.90625" style="456"/>
    <col min="252" max="252" width="17.36328125" style="456" customWidth="1"/>
    <col min="253" max="253" width="20.90625" style="456" customWidth="1"/>
    <col min="254" max="254" width="10.81640625" style="456" customWidth="1"/>
    <col min="255" max="255" width="19" style="456" customWidth="1"/>
    <col min="256" max="256" width="3.81640625" style="456" customWidth="1"/>
    <col min="257" max="257" width="19" style="456" customWidth="1"/>
    <col min="258" max="258" width="3.81640625" style="456" customWidth="1"/>
    <col min="259" max="259" width="19" style="456" customWidth="1"/>
    <col min="260" max="260" width="3.81640625" style="456" customWidth="1"/>
    <col min="261" max="261" width="19" style="456" customWidth="1"/>
    <col min="262" max="262" width="8.90625" style="456"/>
    <col min="263" max="263" width="19" style="456" customWidth="1"/>
    <col min="264" max="264" width="3.81640625" style="456" customWidth="1"/>
    <col min="265" max="265" width="19" style="456" customWidth="1"/>
    <col min="266" max="507" width="8.90625" style="456"/>
    <col min="508" max="508" width="17.36328125" style="456" customWidth="1"/>
    <col min="509" max="509" width="20.90625" style="456" customWidth="1"/>
    <col min="510" max="510" width="10.81640625" style="456" customWidth="1"/>
    <col min="511" max="511" width="19" style="456" customWidth="1"/>
    <col min="512" max="512" width="3.81640625" style="456" customWidth="1"/>
    <col min="513" max="513" width="19" style="456" customWidth="1"/>
    <col min="514" max="514" width="3.81640625" style="456" customWidth="1"/>
    <col min="515" max="515" width="19" style="456" customWidth="1"/>
    <col min="516" max="516" width="3.81640625" style="456" customWidth="1"/>
    <col min="517" max="517" width="19" style="456" customWidth="1"/>
    <col min="518" max="518" width="8.90625" style="456"/>
    <col min="519" max="519" width="19" style="456" customWidth="1"/>
    <col min="520" max="520" width="3.81640625" style="456" customWidth="1"/>
    <col min="521" max="521" width="19" style="456" customWidth="1"/>
    <col min="522" max="763" width="8.90625" style="456"/>
    <col min="764" max="764" width="17.36328125" style="456" customWidth="1"/>
    <col min="765" max="765" width="20.90625" style="456" customWidth="1"/>
    <col min="766" max="766" width="10.81640625" style="456" customWidth="1"/>
    <col min="767" max="767" width="19" style="456" customWidth="1"/>
    <col min="768" max="768" width="3.81640625" style="456" customWidth="1"/>
    <col min="769" max="769" width="19" style="456" customWidth="1"/>
    <col min="770" max="770" width="3.81640625" style="456" customWidth="1"/>
    <col min="771" max="771" width="19" style="456" customWidth="1"/>
    <col min="772" max="772" width="3.81640625" style="456" customWidth="1"/>
    <col min="773" max="773" width="19" style="456" customWidth="1"/>
    <col min="774" max="774" width="8.90625" style="456"/>
    <col min="775" max="775" width="19" style="456" customWidth="1"/>
    <col min="776" max="776" width="3.81640625" style="456" customWidth="1"/>
    <col min="777" max="777" width="19" style="456" customWidth="1"/>
    <col min="778" max="1019" width="8.90625" style="456"/>
    <col min="1020" max="1020" width="17.36328125" style="456" customWidth="1"/>
    <col min="1021" max="1021" width="20.90625" style="456" customWidth="1"/>
    <col min="1022" max="1022" width="10.81640625" style="456" customWidth="1"/>
    <col min="1023" max="1023" width="19" style="456" customWidth="1"/>
    <col min="1024" max="1024" width="3.81640625" style="456" customWidth="1"/>
    <col min="1025" max="1025" width="19" style="456" customWidth="1"/>
    <col min="1026" max="1026" width="3.81640625" style="456" customWidth="1"/>
    <col min="1027" max="1027" width="19" style="456" customWidth="1"/>
    <col min="1028" max="1028" width="3.81640625" style="456" customWidth="1"/>
    <col min="1029" max="1029" width="19" style="456" customWidth="1"/>
    <col min="1030" max="1030" width="8.90625" style="456"/>
    <col min="1031" max="1031" width="19" style="456" customWidth="1"/>
    <col min="1032" max="1032" width="3.81640625" style="456" customWidth="1"/>
    <col min="1033" max="1033" width="19" style="456" customWidth="1"/>
    <col min="1034" max="1275" width="8.90625" style="456"/>
    <col min="1276" max="1276" width="17.36328125" style="456" customWidth="1"/>
    <col min="1277" max="1277" width="20.90625" style="456" customWidth="1"/>
    <col min="1278" max="1278" width="10.81640625" style="456" customWidth="1"/>
    <col min="1279" max="1279" width="19" style="456" customWidth="1"/>
    <col min="1280" max="1280" width="3.81640625" style="456" customWidth="1"/>
    <col min="1281" max="1281" width="19" style="456" customWidth="1"/>
    <col min="1282" max="1282" width="3.81640625" style="456" customWidth="1"/>
    <col min="1283" max="1283" width="19" style="456" customWidth="1"/>
    <col min="1284" max="1284" width="3.81640625" style="456" customWidth="1"/>
    <col min="1285" max="1285" width="19" style="456" customWidth="1"/>
    <col min="1286" max="1286" width="8.90625" style="456"/>
    <col min="1287" max="1287" width="19" style="456" customWidth="1"/>
    <col min="1288" max="1288" width="3.81640625" style="456" customWidth="1"/>
    <col min="1289" max="1289" width="19" style="456" customWidth="1"/>
    <col min="1290" max="1531" width="8.90625" style="456"/>
    <col min="1532" max="1532" width="17.36328125" style="456" customWidth="1"/>
    <col min="1533" max="1533" width="20.90625" style="456" customWidth="1"/>
    <col min="1534" max="1534" width="10.81640625" style="456" customWidth="1"/>
    <col min="1535" max="1535" width="19" style="456" customWidth="1"/>
    <col min="1536" max="1536" width="3.81640625" style="456" customWidth="1"/>
    <col min="1537" max="1537" width="19" style="456" customWidth="1"/>
    <col min="1538" max="1538" width="3.81640625" style="456" customWidth="1"/>
    <col min="1539" max="1539" width="19" style="456" customWidth="1"/>
    <col min="1540" max="1540" width="3.81640625" style="456" customWidth="1"/>
    <col min="1541" max="1541" width="19" style="456" customWidth="1"/>
    <col min="1542" max="1542" width="8.90625" style="456"/>
    <col min="1543" max="1543" width="19" style="456" customWidth="1"/>
    <col min="1544" max="1544" width="3.81640625" style="456" customWidth="1"/>
    <col min="1545" max="1545" width="19" style="456" customWidth="1"/>
    <col min="1546" max="1787" width="8.90625" style="456"/>
    <col min="1788" max="1788" width="17.36328125" style="456" customWidth="1"/>
    <col min="1789" max="1789" width="20.90625" style="456" customWidth="1"/>
    <col min="1790" max="1790" width="10.81640625" style="456" customWidth="1"/>
    <col min="1791" max="1791" width="19" style="456" customWidth="1"/>
    <col min="1792" max="1792" width="3.81640625" style="456" customWidth="1"/>
    <col min="1793" max="1793" width="19" style="456" customWidth="1"/>
    <col min="1794" max="1794" width="3.81640625" style="456" customWidth="1"/>
    <col min="1795" max="1795" width="19" style="456" customWidth="1"/>
    <col min="1796" max="1796" width="3.81640625" style="456" customWidth="1"/>
    <col min="1797" max="1797" width="19" style="456" customWidth="1"/>
    <col min="1798" max="1798" width="8.90625" style="456"/>
    <col min="1799" max="1799" width="19" style="456" customWidth="1"/>
    <col min="1800" max="1800" width="3.81640625" style="456" customWidth="1"/>
    <col min="1801" max="1801" width="19" style="456" customWidth="1"/>
    <col min="1802" max="2043" width="8.90625" style="456"/>
    <col min="2044" max="2044" width="17.36328125" style="456" customWidth="1"/>
    <col min="2045" max="2045" width="20.90625" style="456" customWidth="1"/>
    <col min="2046" max="2046" width="10.81640625" style="456" customWidth="1"/>
    <col min="2047" max="2047" width="19" style="456" customWidth="1"/>
    <col min="2048" max="2048" width="3.81640625" style="456" customWidth="1"/>
    <col min="2049" max="2049" width="19" style="456" customWidth="1"/>
    <col min="2050" max="2050" width="3.81640625" style="456" customWidth="1"/>
    <col min="2051" max="2051" width="19" style="456" customWidth="1"/>
    <col min="2052" max="2052" width="3.81640625" style="456" customWidth="1"/>
    <col min="2053" max="2053" width="19" style="456" customWidth="1"/>
    <col min="2054" max="2054" width="8.90625" style="456"/>
    <col min="2055" max="2055" width="19" style="456" customWidth="1"/>
    <col min="2056" max="2056" width="3.81640625" style="456" customWidth="1"/>
    <col min="2057" max="2057" width="19" style="456" customWidth="1"/>
    <col min="2058" max="2299" width="8.90625" style="456"/>
    <col min="2300" max="2300" width="17.36328125" style="456" customWidth="1"/>
    <col min="2301" max="2301" width="20.90625" style="456" customWidth="1"/>
    <col min="2302" max="2302" width="10.81640625" style="456" customWidth="1"/>
    <col min="2303" max="2303" width="19" style="456" customWidth="1"/>
    <col min="2304" max="2304" width="3.81640625" style="456" customWidth="1"/>
    <col min="2305" max="2305" width="19" style="456" customWidth="1"/>
    <col min="2306" max="2306" width="3.81640625" style="456" customWidth="1"/>
    <col min="2307" max="2307" width="19" style="456" customWidth="1"/>
    <col min="2308" max="2308" width="3.81640625" style="456" customWidth="1"/>
    <col min="2309" max="2309" width="19" style="456" customWidth="1"/>
    <col min="2310" max="2310" width="8.90625" style="456"/>
    <col min="2311" max="2311" width="19" style="456" customWidth="1"/>
    <col min="2312" max="2312" width="3.81640625" style="456" customWidth="1"/>
    <col min="2313" max="2313" width="19" style="456" customWidth="1"/>
    <col min="2314" max="2555" width="8.90625" style="456"/>
    <col min="2556" max="2556" width="17.36328125" style="456" customWidth="1"/>
    <col min="2557" max="2557" width="20.90625" style="456" customWidth="1"/>
    <col min="2558" max="2558" width="10.81640625" style="456" customWidth="1"/>
    <col min="2559" max="2559" width="19" style="456" customWidth="1"/>
    <col min="2560" max="2560" width="3.81640625" style="456" customWidth="1"/>
    <col min="2561" max="2561" width="19" style="456" customWidth="1"/>
    <col min="2562" max="2562" width="3.81640625" style="456" customWidth="1"/>
    <col min="2563" max="2563" width="19" style="456" customWidth="1"/>
    <col min="2564" max="2564" width="3.81640625" style="456" customWidth="1"/>
    <col min="2565" max="2565" width="19" style="456" customWidth="1"/>
    <col min="2566" max="2566" width="8.90625" style="456"/>
    <col min="2567" max="2567" width="19" style="456" customWidth="1"/>
    <col min="2568" max="2568" width="3.81640625" style="456" customWidth="1"/>
    <col min="2569" max="2569" width="19" style="456" customWidth="1"/>
    <col min="2570" max="2811" width="8.90625" style="456"/>
    <col min="2812" max="2812" width="17.36328125" style="456" customWidth="1"/>
    <col min="2813" max="2813" width="20.90625" style="456" customWidth="1"/>
    <col min="2814" max="2814" width="10.81640625" style="456" customWidth="1"/>
    <col min="2815" max="2815" width="19" style="456" customWidth="1"/>
    <col min="2816" max="2816" width="3.81640625" style="456" customWidth="1"/>
    <col min="2817" max="2817" width="19" style="456" customWidth="1"/>
    <col min="2818" max="2818" width="3.81640625" style="456" customWidth="1"/>
    <col min="2819" max="2819" width="19" style="456" customWidth="1"/>
    <col min="2820" max="2820" width="3.81640625" style="456" customWidth="1"/>
    <col min="2821" max="2821" width="19" style="456" customWidth="1"/>
    <col min="2822" max="2822" width="8.90625" style="456"/>
    <col min="2823" max="2823" width="19" style="456" customWidth="1"/>
    <col min="2824" max="2824" width="3.81640625" style="456" customWidth="1"/>
    <col min="2825" max="2825" width="19" style="456" customWidth="1"/>
    <col min="2826" max="3067" width="8.90625" style="456"/>
    <col min="3068" max="3068" width="17.36328125" style="456" customWidth="1"/>
    <col min="3069" max="3069" width="20.90625" style="456" customWidth="1"/>
    <col min="3070" max="3070" width="10.81640625" style="456" customWidth="1"/>
    <col min="3071" max="3071" width="19" style="456" customWidth="1"/>
    <col min="3072" max="3072" width="3.81640625" style="456" customWidth="1"/>
    <col min="3073" max="3073" width="19" style="456" customWidth="1"/>
    <col min="3074" max="3074" width="3.81640625" style="456" customWidth="1"/>
    <col min="3075" max="3075" width="19" style="456" customWidth="1"/>
    <col min="3076" max="3076" width="3.81640625" style="456" customWidth="1"/>
    <col min="3077" max="3077" width="19" style="456" customWidth="1"/>
    <col min="3078" max="3078" width="8.90625" style="456"/>
    <col min="3079" max="3079" width="19" style="456" customWidth="1"/>
    <col min="3080" max="3080" width="3.81640625" style="456" customWidth="1"/>
    <col min="3081" max="3081" width="19" style="456" customWidth="1"/>
    <col min="3082" max="3323" width="8.90625" style="456"/>
    <col min="3324" max="3324" width="17.36328125" style="456" customWidth="1"/>
    <col min="3325" max="3325" width="20.90625" style="456" customWidth="1"/>
    <col min="3326" max="3326" width="10.81640625" style="456" customWidth="1"/>
    <col min="3327" max="3327" width="19" style="456" customWidth="1"/>
    <col min="3328" max="3328" width="3.81640625" style="456" customWidth="1"/>
    <col min="3329" max="3329" width="19" style="456" customWidth="1"/>
    <col min="3330" max="3330" width="3.81640625" style="456" customWidth="1"/>
    <col min="3331" max="3331" width="19" style="456" customWidth="1"/>
    <col min="3332" max="3332" width="3.81640625" style="456" customWidth="1"/>
    <col min="3333" max="3333" width="19" style="456" customWidth="1"/>
    <col min="3334" max="3334" width="8.90625" style="456"/>
    <col min="3335" max="3335" width="19" style="456" customWidth="1"/>
    <col min="3336" max="3336" width="3.81640625" style="456" customWidth="1"/>
    <col min="3337" max="3337" width="19" style="456" customWidth="1"/>
    <col min="3338" max="3579" width="8.90625" style="456"/>
    <col min="3580" max="3580" width="17.36328125" style="456" customWidth="1"/>
    <col min="3581" max="3581" width="20.90625" style="456" customWidth="1"/>
    <col min="3582" max="3582" width="10.81640625" style="456" customWidth="1"/>
    <col min="3583" max="3583" width="19" style="456" customWidth="1"/>
    <col min="3584" max="3584" width="3.81640625" style="456" customWidth="1"/>
    <col min="3585" max="3585" width="19" style="456" customWidth="1"/>
    <col min="3586" max="3586" width="3.81640625" style="456" customWidth="1"/>
    <col min="3587" max="3587" width="19" style="456" customWidth="1"/>
    <col min="3588" max="3588" width="3.81640625" style="456" customWidth="1"/>
    <col min="3589" max="3589" width="19" style="456" customWidth="1"/>
    <col min="3590" max="3590" width="8.90625" style="456"/>
    <col min="3591" max="3591" width="19" style="456" customWidth="1"/>
    <col min="3592" max="3592" width="3.81640625" style="456" customWidth="1"/>
    <col min="3593" max="3593" width="19" style="456" customWidth="1"/>
    <col min="3594" max="3835" width="8.90625" style="456"/>
    <col min="3836" max="3836" width="17.36328125" style="456" customWidth="1"/>
    <col min="3837" max="3837" width="20.90625" style="456" customWidth="1"/>
    <col min="3838" max="3838" width="10.81640625" style="456" customWidth="1"/>
    <col min="3839" max="3839" width="19" style="456" customWidth="1"/>
    <col min="3840" max="3840" width="3.81640625" style="456" customWidth="1"/>
    <col min="3841" max="3841" width="19" style="456" customWidth="1"/>
    <col min="3842" max="3842" width="3.81640625" style="456" customWidth="1"/>
    <col min="3843" max="3843" width="19" style="456" customWidth="1"/>
    <col min="3844" max="3844" width="3.81640625" style="456" customWidth="1"/>
    <col min="3845" max="3845" width="19" style="456" customWidth="1"/>
    <col min="3846" max="3846" width="8.90625" style="456"/>
    <col min="3847" max="3847" width="19" style="456" customWidth="1"/>
    <col min="3848" max="3848" width="3.81640625" style="456" customWidth="1"/>
    <col min="3849" max="3849" width="19" style="456" customWidth="1"/>
    <col min="3850" max="4091" width="8.90625" style="456"/>
    <col min="4092" max="4092" width="17.36328125" style="456" customWidth="1"/>
    <col min="4093" max="4093" width="20.90625" style="456" customWidth="1"/>
    <col min="4094" max="4094" width="10.81640625" style="456" customWidth="1"/>
    <col min="4095" max="4095" width="19" style="456" customWidth="1"/>
    <col min="4096" max="4096" width="3.81640625" style="456" customWidth="1"/>
    <col min="4097" max="4097" width="19" style="456" customWidth="1"/>
    <col min="4098" max="4098" width="3.81640625" style="456" customWidth="1"/>
    <col min="4099" max="4099" width="19" style="456" customWidth="1"/>
    <col min="4100" max="4100" width="3.81640625" style="456" customWidth="1"/>
    <col min="4101" max="4101" width="19" style="456" customWidth="1"/>
    <col min="4102" max="4102" width="8.90625" style="456"/>
    <col min="4103" max="4103" width="19" style="456" customWidth="1"/>
    <col min="4104" max="4104" width="3.81640625" style="456" customWidth="1"/>
    <col min="4105" max="4105" width="19" style="456" customWidth="1"/>
    <col min="4106" max="4347" width="8.90625" style="456"/>
    <col min="4348" max="4348" width="17.36328125" style="456" customWidth="1"/>
    <col min="4349" max="4349" width="20.90625" style="456" customWidth="1"/>
    <col min="4350" max="4350" width="10.81640625" style="456" customWidth="1"/>
    <col min="4351" max="4351" width="19" style="456" customWidth="1"/>
    <col min="4352" max="4352" width="3.81640625" style="456" customWidth="1"/>
    <col min="4353" max="4353" width="19" style="456" customWidth="1"/>
    <col min="4354" max="4354" width="3.81640625" style="456" customWidth="1"/>
    <col min="4355" max="4355" width="19" style="456" customWidth="1"/>
    <col min="4356" max="4356" width="3.81640625" style="456" customWidth="1"/>
    <col min="4357" max="4357" width="19" style="456" customWidth="1"/>
    <col min="4358" max="4358" width="8.90625" style="456"/>
    <col min="4359" max="4359" width="19" style="456" customWidth="1"/>
    <col min="4360" max="4360" width="3.81640625" style="456" customWidth="1"/>
    <col min="4361" max="4361" width="19" style="456" customWidth="1"/>
    <col min="4362" max="4603" width="8.90625" style="456"/>
    <col min="4604" max="4604" width="17.36328125" style="456" customWidth="1"/>
    <col min="4605" max="4605" width="20.90625" style="456" customWidth="1"/>
    <col min="4606" max="4606" width="10.81640625" style="456" customWidth="1"/>
    <col min="4607" max="4607" width="19" style="456" customWidth="1"/>
    <col min="4608" max="4608" width="3.81640625" style="456" customWidth="1"/>
    <col min="4609" max="4609" width="19" style="456" customWidth="1"/>
    <col min="4610" max="4610" width="3.81640625" style="456" customWidth="1"/>
    <col min="4611" max="4611" width="19" style="456" customWidth="1"/>
    <col min="4612" max="4612" width="3.81640625" style="456" customWidth="1"/>
    <col min="4613" max="4613" width="19" style="456" customWidth="1"/>
    <col min="4614" max="4614" width="8.90625" style="456"/>
    <col min="4615" max="4615" width="19" style="456" customWidth="1"/>
    <col min="4616" max="4616" width="3.81640625" style="456" customWidth="1"/>
    <col min="4617" max="4617" width="19" style="456" customWidth="1"/>
    <col min="4618" max="4859" width="8.90625" style="456"/>
    <col min="4860" max="4860" width="17.36328125" style="456" customWidth="1"/>
    <col min="4861" max="4861" width="20.90625" style="456" customWidth="1"/>
    <col min="4862" max="4862" width="10.81640625" style="456" customWidth="1"/>
    <col min="4863" max="4863" width="19" style="456" customWidth="1"/>
    <col min="4864" max="4864" width="3.81640625" style="456" customWidth="1"/>
    <col min="4865" max="4865" width="19" style="456" customWidth="1"/>
    <col min="4866" max="4866" width="3.81640625" style="456" customWidth="1"/>
    <col min="4867" max="4867" width="19" style="456" customWidth="1"/>
    <col min="4868" max="4868" width="3.81640625" style="456" customWidth="1"/>
    <col min="4869" max="4869" width="19" style="456" customWidth="1"/>
    <col min="4870" max="4870" width="8.90625" style="456"/>
    <col min="4871" max="4871" width="19" style="456" customWidth="1"/>
    <col min="4872" max="4872" width="3.81640625" style="456" customWidth="1"/>
    <col min="4873" max="4873" width="19" style="456" customWidth="1"/>
    <col min="4874" max="5115" width="8.90625" style="456"/>
    <col min="5116" max="5116" width="17.36328125" style="456" customWidth="1"/>
    <col min="5117" max="5117" width="20.90625" style="456" customWidth="1"/>
    <col min="5118" max="5118" width="10.81640625" style="456" customWidth="1"/>
    <col min="5119" max="5119" width="19" style="456" customWidth="1"/>
    <col min="5120" max="5120" width="3.81640625" style="456" customWidth="1"/>
    <col min="5121" max="5121" width="19" style="456" customWidth="1"/>
    <col min="5122" max="5122" width="3.81640625" style="456" customWidth="1"/>
    <col min="5123" max="5123" width="19" style="456" customWidth="1"/>
    <col min="5124" max="5124" width="3.81640625" style="456" customWidth="1"/>
    <col min="5125" max="5125" width="19" style="456" customWidth="1"/>
    <col min="5126" max="5126" width="8.90625" style="456"/>
    <col min="5127" max="5127" width="19" style="456" customWidth="1"/>
    <col min="5128" max="5128" width="3.81640625" style="456" customWidth="1"/>
    <col min="5129" max="5129" width="19" style="456" customWidth="1"/>
    <col min="5130" max="5371" width="8.90625" style="456"/>
    <col min="5372" max="5372" width="17.36328125" style="456" customWidth="1"/>
    <col min="5373" max="5373" width="20.90625" style="456" customWidth="1"/>
    <col min="5374" max="5374" width="10.81640625" style="456" customWidth="1"/>
    <col min="5375" max="5375" width="19" style="456" customWidth="1"/>
    <col min="5376" max="5376" width="3.81640625" style="456" customWidth="1"/>
    <col min="5377" max="5377" width="19" style="456" customWidth="1"/>
    <col min="5378" max="5378" width="3.81640625" style="456" customWidth="1"/>
    <col min="5379" max="5379" width="19" style="456" customWidth="1"/>
    <col min="5380" max="5380" width="3.81640625" style="456" customWidth="1"/>
    <col min="5381" max="5381" width="19" style="456" customWidth="1"/>
    <col min="5382" max="5382" width="8.90625" style="456"/>
    <col min="5383" max="5383" width="19" style="456" customWidth="1"/>
    <col min="5384" max="5384" width="3.81640625" style="456" customWidth="1"/>
    <col min="5385" max="5385" width="19" style="456" customWidth="1"/>
    <col min="5386" max="5627" width="8.90625" style="456"/>
    <col min="5628" max="5628" width="17.36328125" style="456" customWidth="1"/>
    <col min="5629" max="5629" width="20.90625" style="456" customWidth="1"/>
    <col min="5630" max="5630" width="10.81640625" style="456" customWidth="1"/>
    <col min="5631" max="5631" width="19" style="456" customWidth="1"/>
    <col min="5632" max="5632" width="3.81640625" style="456" customWidth="1"/>
    <col min="5633" max="5633" width="19" style="456" customWidth="1"/>
    <col min="5634" max="5634" width="3.81640625" style="456" customWidth="1"/>
    <col min="5635" max="5635" width="19" style="456" customWidth="1"/>
    <col min="5636" max="5636" width="3.81640625" style="456" customWidth="1"/>
    <col min="5637" max="5637" width="19" style="456" customWidth="1"/>
    <col min="5638" max="5638" width="8.90625" style="456"/>
    <col min="5639" max="5639" width="19" style="456" customWidth="1"/>
    <col min="5640" max="5640" width="3.81640625" style="456" customWidth="1"/>
    <col min="5641" max="5641" width="19" style="456" customWidth="1"/>
    <col min="5642" max="5883" width="8.90625" style="456"/>
    <col min="5884" max="5884" width="17.36328125" style="456" customWidth="1"/>
    <col min="5885" max="5885" width="20.90625" style="456" customWidth="1"/>
    <col min="5886" max="5886" width="10.81640625" style="456" customWidth="1"/>
    <col min="5887" max="5887" width="19" style="456" customWidth="1"/>
    <col min="5888" max="5888" width="3.81640625" style="456" customWidth="1"/>
    <col min="5889" max="5889" width="19" style="456" customWidth="1"/>
    <col min="5890" max="5890" width="3.81640625" style="456" customWidth="1"/>
    <col min="5891" max="5891" width="19" style="456" customWidth="1"/>
    <col min="5892" max="5892" width="3.81640625" style="456" customWidth="1"/>
    <col min="5893" max="5893" width="19" style="456" customWidth="1"/>
    <col min="5894" max="5894" width="8.90625" style="456"/>
    <col min="5895" max="5895" width="19" style="456" customWidth="1"/>
    <col min="5896" max="5896" width="3.81640625" style="456" customWidth="1"/>
    <col min="5897" max="5897" width="19" style="456" customWidth="1"/>
    <col min="5898" max="6139" width="8.90625" style="456"/>
    <col min="6140" max="6140" width="17.36328125" style="456" customWidth="1"/>
    <col min="6141" max="6141" width="20.90625" style="456" customWidth="1"/>
    <col min="6142" max="6142" width="10.81640625" style="456" customWidth="1"/>
    <col min="6143" max="6143" width="19" style="456" customWidth="1"/>
    <col min="6144" max="6144" width="3.81640625" style="456" customWidth="1"/>
    <col min="6145" max="6145" width="19" style="456" customWidth="1"/>
    <col min="6146" max="6146" width="3.81640625" style="456" customWidth="1"/>
    <col min="6147" max="6147" width="19" style="456" customWidth="1"/>
    <col min="6148" max="6148" width="3.81640625" style="456" customWidth="1"/>
    <col min="6149" max="6149" width="19" style="456" customWidth="1"/>
    <col min="6150" max="6150" width="8.90625" style="456"/>
    <col min="6151" max="6151" width="19" style="456" customWidth="1"/>
    <col min="6152" max="6152" width="3.81640625" style="456" customWidth="1"/>
    <col min="6153" max="6153" width="19" style="456" customWidth="1"/>
    <col min="6154" max="6395" width="8.90625" style="456"/>
    <col min="6396" max="6396" width="17.36328125" style="456" customWidth="1"/>
    <col min="6397" max="6397" width="20.90625" style="456" customWidth="1"/>
    <col min="6398" max="6398" width="10.81640625" style="456" customWidth="1"/>
    <col min="6399" max="6399" width="19" style="456" customWidth="1"/>
    <col min="6400" max="6400" width="3.81640625" style="456" customWidth="1"/>
    <col min="6401" max="6401" width="19" style="456" customWidth="1"/>
    <col min="6402" max="6402" width="3.81640625" style="456" customWidth="1"/>
    <col min="6403" max="6403" width="19" style="456" customWidth="1"/>
    <col min="6404" max="6404" width="3.81640625" style="456" customWidth="1"/>
    <col min="6405" max="6405" width="19" style="456" customWidth="1"/>
    <col min="6406" max="6406" width="8.90625" style="456"/>
    <col min="6407" max="6407" width="19" style="456" customWidth="1"/>
    <col min="6408" max="6408" width="3.81640625" style="456" customWidth="1"/>
    <col min="6409" max="6409" width="19" style="456" customWidth="1"/>
    <col min="6410" max="6651" width="8.90625" style="456"/>
    <col min="6652" max="6652" width="17.36328125" style="456" customWidth="1"/>
    <col min="6653" max="6653" width="20.90625" style="456" customWidth="1"/>
    <col min="6654" max="6654" width="10.81640625" style="456" customWidth="1"/>
    <col min="6655" max="6655" width="19" style="456" customWidth="1"/>
    <col min="6656" max="6656" width="3.81640625" style="456" customWidth="1"/>
    <col min="6657" max="6657" width="19" style="456" customWidth="1"/>
    <col min="6658" max="6658" width="3.81640625" style="456" customWidth="1"/>
    <col min="6659" max="6659" width="19" style="456" customWidth="1"/>
    <col min="6660" max="6660" width="3.81640625" style="456" customWidth="1"/>
    <col min="6661" max="6661" width="19" style="456" customWidth="1"/>
    <col min="6662" max="6662" width="8.90625" style="456"/>
    <col min="6663" max="6663" width="19" style="456" customWidth="1"/>
    <col min="6664" max="6664" width="3.81640625" style="456" customWidth="1"/>
    <col min="6665" max="6665" width="19" style="456" customWidth="1"/>
    <col min="6666" max="6907" width="8.90625" style="456"/>
    <col min="6908" max="6908" width="17.36328125" style="456" customWidth="1"/>
    <col min="6909" max="6909" width="20.90625" style="456" customWidth="1"/>
    <col min="6910" max="6910" width="10.81640625" style="456" customWidth="1"/>
    <col min="6911" max="6911" width="19" style="456" customWidth="1"/>
    <col min="6912" max="6912" width="3.81640625" style="456" customWidth="1"/>
    <col min="6913" max="6913" width="19" style="456" customWidth="1"/>
    <col min="6914" max="6914" width="3.81640625" style="456" customWidth="1"/>
    <col min="6915" max="6915" width="19" style="456" customWidth="1"/>
    <col min="6916" max="6916" width="3.81640625" style="456" customWidth="1"/>
    <col min="6917" max="6917" width="19" style="456" customWidth="1"/>
    <col min="6918" max="6918" width="8.90625" style="456"/>
    <col min="6919" max="6919" width="19" style="456" customWidth="1"/>
    <col min="6920" max="6920" width="3.81640625" style="456" customWidth="1"/>
    <col min="6921" max="6921" width="19" style="456" customWidth="1"/>
    <col min="6922" max="7163" width="8.90625" style="456"/>
    <col min="7164" max="7164" width="17.36328125" style="456" customWidth="1"/>
    <col min="7165" max="7165" width="20.90625" style="456" customWidth="1"/>
    <col min="7166" max="7166" width="10.81640625" style="456" customWidth="1"/>
    <col min="7167" max="7167" width="19" style="456" customWidth="1"/>
    <col min="7168" max="7168" width="3.81640625" style="456" customWidth="1"/>
    <col min="7169" max="7169" width="19" style="456" customWidth="1"/>
    <col min="7170" max="7170" width="3.81640625" style="456" customWidth="1"/>
    <col min="7171" max="7171" width="19" style="456" customWidth="1"/>
    <col min="7172" max="7172" width="3.81640625" style="456" customWidth="1"/>
    <col min="7173" max="7173" width="19" style="456" customWidth="1"/>
    <col min="7174" max="7174" width="8.90625" style="456"/>
    <col min="7175" max="7175" width="19" style="456" customWidth="1"/>
    <col min="7176" max="7176" width="3.81640625" style="456" customWidth="1"/>
    <col min="7177" max="7177" width="19" style="456" customWidth="1"/>
    <col min="7178" max="7419" width="8.90625" style="456"/>
    <col min="7420" max="7420" width="17.36328125" style="456" customWidth="1"/>
    <col min="7421" max="7421" width="20.90625" style="456" customWidth="1"/>
    <col min="7422" max="7422" width="10.81640625" style="456" customWidth="1"/>
    <col min="7423" max="7423" width="19" style="456" customWidth="1"/>
    <col min="7424" max="7424" width="3.81640625" style="456" customWidth="1"/>
    <col min="7425" max="7425" width="19" style="456" customWidth="1"/>
    <col min="7426" max="7426" width="3.81640625" style="456" customWidth="1"/>
    <col min="7427" max="7427" width="19" style="456" customWidth="1"/>
    <col min="7428" max="7428" width="3.81640625" style="456" customWidth="1"/>
    <col min="7429" max="7429" width="19" style="456" customWidth="1"/>
    <col min="7430" max="7430" width="8.90625" style="456"/>
    <col min="7431" max="7431" width="19" style="456" customWidth="1"/>
    <col min="7432" max="7432" width="3.81640625" style="456" customWidth="1"/>
    <col min="7433" max="7433" width="19" style="456" customWidth="1"/>
    <col min="7434" max="7675" width="8.90625" style="456"/>
    <col min="7676" max="7676" width="17.36328125" style="456" customWidth="1"/>
    <col min="7677" max="7677" width="20.90625" style="456" customWidth="1"/>
    <col min="7678" max="7678" width="10.81640625" style="456" customWidth="1"/>
    <col min="7679" max="7679" width="19" style="456" customWidth="1"/>
    <col min="7680" max="7680" width="3.81640625" style="456" customWidth="1"/>
    <col min="7681" max="7681" width="19" style="456" customWidth="1"/>
    <col min="7682" max="7682" width="3.81640625" style="456" customWidth="1"/>
    <col min="7683" max="7683" width="19" style="456" customWidth="1"/>
    <col min="7684" max="7684" width="3.81640625" style="456" customWidth="1"/>
    <col min="7685" max="7685" width="19" style="456" customWidth="1"/>
    <col min="7686" max="7686" width="8.90625" style="456"/>
    <col min="7687" max="7687" width="19" style="456" customWidth="1"/>
    <col min="7688" max="7688" width="3.81640625" style="456" customWidth="1"/>
    <col min="7689" max="7689" width="19" style="456" customWidth="1"/>
    <col min="7690" max="7931" width="8.90625" style="456"/>
    <col min="7932" max="7932" width="17.36328125" style="456" customWidth="1"/>
    <col min="7933" max="7933" width="20.90625" style="456" customWidth="1"/>
    <col min="7934" max="7934" width="10.81640625" style="456" customWidth="1"/>
    <col min="7935" max="7935" width="19" style="456" customWidth="1"/>
    <col min="7936" max="7936" width="3.81640625" style="456" customWidth="1"/>
    <col min="7937" max="7937" width="19" style="456" customWidth="1"/>
    <col min="7938" max="7938" width="3.81640625" style="456" customWidth="1"/>
    <col min="7939" max="7939" width="19" style="456" customWidth="1"/>
    <col min="7940" max="7940" width="3.81640625" style="456" customWidth="1"/>
    <col min="7941" max="7941" width="19" style="456" customWidth="1"/>
    <col min="7942" max="7942" width="8.90625" style="456"/>
    <col min="7943" max="7943" width="19" style="456" customWidth="1"/>
    <col min="7944" max="7944" width="3.81640625" style="456" customWidth="1"/>
    <col min="7945" max="7945" width="19" style="456" customWidth="1"/>
    <col min="7946" max="8187" width="8.90625" style="456"/>
    <col min="8188" max="8188" width="17.36328125" style="456" customWidth="1"/>
    <col min="8189" max="8189" width="20.90625" style="456" customWidth="1"/>
    <col min="8190" max="8190" width="10.81640625" style="456" customWidth="1"/>
    <col min="8191" max="8191" width="19" style="456" customWidth="1"/>
    <col min="8192" max="8192" width="3.81640625" style="456" customWidth="1"/>
    <col min="8193" max="8193" width="19" style="456" customWidth="1"/>
    <col min="8194" max="8194" width="3.81640625" style="456" customWidth="1"/>
    <col min="8195" max="8195" width="19" style="456" customWidth="1"/>
    <col min="8196" max="8196" width="3.81640625" style="456" customWidth="1"/>
    <col min="8197" max="8197" width="19" style="456" customWidth="1"/>
    <col min="8198" max="8198" width="8.90625" style="456"/>
    <col min="8199" max="8199" width="19" style="456" customWidth="1"/>
    <col min="8200" max="8200" width="3.81640625" style="456" customWidth="1"/>
    <col min="8201" max="8201" width="19" style="456" customWidth="1"/>
    <col min="8202" max="8443" width="8.90625" style="456"/>
    <col min="8444" max="8444" width="17.36328125" style="456" customWidth="1"/>
    <col min="8445" max="8445" width="20.90625" style="456" customWidth="1"/>
    <col min="8446" max="8446" width="10.81640625" style="456" customWidth="1"/>
    <col min="8447" max="8447" width="19" style="456" customWidth="1"/>
    <col min="8448" max="8448" width="3.81640625" style="456" customWidth="1"/>
    <col min="8449" max="8449" width="19" style="456" customWidth="1"/>
    <col min="8450" max="8450" width="3.81640625" style="456" customWidth="1"/>
    <col min="8451" max="8451" width="19" style="456" customWidth="1"/>
    <col min="8452" max="8452" width="3.81640625" style="456" customWidth="1"/>
    <col min="8453" max="8453" width="19" style="456" customWidth="1"/>
    <col min="8454" max="8454" width="8.90625" style="456"/>
    <col min="8455" max="8455" width="19" style="456" customWidth="1"/>
    <col min="8456" max="8456" width="3.81640625" style="456" customWidth="1"/>
    <col min="8457" max="8457" width="19" style="456" customWidth="1"/>
    <col min="8458" max="8699" width="8.90625" style="456"/>
    <col min="8700" max="8700" width="17.36328125" style="456" customWidth="1"/>
    <col min="8701" max="8701" width="20.90625" style="456" customWidth="1"/>
    <col min="8702" max="8702" width="10.81640625" style="456" customWidth="1"/>
    <col min="8703" max="8703" width="19" style="456" customWidth="1"/>
    <col min="8704" max="8704" width="3.81640625" style="456" customWidth="1"/>
    <col min="8705" max="8705" width="19" style="456" customWidth="1"/>
    <col min="8706" max="8706" width="3.81640625" style="456" customWidth="1"/>
    <col min="8707" max="8707" width="19" style="456" customWidth="1"/>
    <col min="8708" max="8708" width="3.81640625" style="456" customWidth="1"/>
    <col min="8709" max="8709" width="19" style="456" customWidth="1"/>
    <col min="8710" max="8710" width="8.90625" style="456"/>
    <col min="8711" max="8711" width="19" style="456" customWidth="1"/>
    <col min="8712" max="8712" width="3.81640625" style="456" customWidth="1"/>
    <col min="8713" max="8713" width="19" style="456" customWidth="1"/>
    <col min="8714" max="8955" width="8.90625" style="456"/>
    <col min="8956" max="8956" width="17.36328125" style="456" customWidth="1"/>
    <col min="8957" max="8957" width="20.90625" style="456" customWidth="1"/>
    <col min="8958" max="8958" width="10.81640625" style="456" customWidth="1"/>
    <col min="8959" max="8959" width="19" style="456" customWidth="1"/>
    <col min="8960" max="8960" width="3.81640625" style="456" customWidth="1"/>
    <col min="8961" max="8961" width="19" style="456" customWidth="1"/>
    <col min="8962" max="8962" width="3.81640625" style="456" customWidth="1"/>
    <col min="8963" max="8963" width="19" style="456" customWidth="1"/>
    <col min="8964" max="8964" width="3.81640625" style="456" customWidth="1"/>
    <col min="8965" max="8965" width="19" style="456" customWidth="1"/>
    <col min="8966" max="8966" width="8.90625" style="456"/>
    <col min="8967" max="8967" width="19" style="456" customWidth="1"/>
    <col min="8968" max="8968" width="3.81640625" style="456" customWidth="1"/>
    <col min="8969" max="8969" width="19" style="456" customWidth="1"/>
    <col min="8970" max="9211" width="8.90625" style="456"/>
    <col min="9212" max="9212" width="17.36328125" style="456" customWidth="1"/>
    <col min="9213" max="9213" width="20.90625" style="456" customWidth="1"/>
    <col min="9214" max="9214" width="10.81640625" style="456" customWidth="1"/>
    <col min="9215" max="9215" width="19" style="456" customWidth="1"/>
    <col min="9216" max="9216" width="3.81640625" style="456" customWidth="1"/>
    <col min="9217" max="9217" width="19" style="456" customWidth="1"/>
    <col min="9218" max="9218" width="3.81640625" style="456" customWidth="1"/>
    <col min="9219" max="9219" width="19" style="456" customWidth="1"/>
    <col min="9220" max="9220" width="3.81640625" style="456" customWidth="1"/>
    <col min="9221" max="9221" width="19" style="456" customWidth="1"/>
    <col min="9222" max="9222" width="8.90625" style="456"/>
    <col min="9223" max="9223" width="19" style="456" customWidth="1"/>
    <col min="9224" max="9224" width="3.81640625" style="456" customWidth="1"/>
    <col min="9225" max="9225" width="19" style="456" customWidth="1"/>
    <col min="9226" max="9467" width="8.90625" style="456"/>
    <col min="9468" max="9468" width="17.36328125" style="456" customWidth="1"/>
    <col min="9469" max="9469" width="20.90625" style="456" customWidth="1"/>
    <col min="9470" max="9470" width="10.81640625" style="456" customWidth="1"/>
    <col min="9471" max="9471" width="19" style="456" customWidth="1"/>
    <col min="9472" max="9472" width="3.81640625" style="456" customWidth="1"/>
    <col min="9473" max="9473" width="19" style="456" customWidth="1"/>
    <col min="9474" max="9474" width="3.81640625" style="456" customWidth="1"/>
    <col min="9475" max="9475" width="19" style="456" customWidth="1"/>
    <col min="9476" max="9476" width="3.81640625" style="456" customWidth="1"/>
    <col min="9477" max="9477" width="19" style="456" customWidth="1"/>
    <col min="9478" max="9478" width="8.90625" style="456"/>
    <col min="9479" max="9479" width="19" style="456" customWidth="1"/>
    <col min="9480" max="9480" width="3.81640625" style="456" customWidth="1"/>
    <col min="9481" max="9481" width="19" style="456" customWidth="1"/>
    <col min="9482" max="9723" width="8.90625" style="456"/>
    <col min="9724" max="9724" width="17.36328125" style="456" customWidth="1"/>
    <col min="9725" max="9725" width="20.90625" style="456" customWidth="1"/>
    <col min="9726" max="9726" width="10.81640625" style="456" customWidth="1"/>
    <col min="9727" max="9727" width="19" style="456" customWidth="1"/>
    <col min="9728" max="9728" width="3.81640625" style="456" customWidth="1"/>
    <col min="9729" max="9729" width="19" style="456" customWidth="1"/>
    <col min="9730" max="9730" width="3.81640625" style="456" customWidth="1"/>
    <col min="9731" max="9731" width="19" style="456" customWidth="1"/>
    <col min="9732" max="9732" width="3.81640625" style="456" customWidth="1"/>
    <col min="9733" max="9733" width="19" style="456" customWidth="1"/>
    <col min="9734" max="9734" width="8.90625" style="456"/>
    <col min="9735" max="9735" width="19" style="456" customWidth="1"/>
    <col min="9736" max="9736" width="3.81640625" style="456" customWidth="1"/>
    <col min="9737" max="9737" width="19" style="456" customWidth="1"/>
    <col min="9738" max="9979" width="8.90625" style="456"/>
    <col min="9980" max="9980" width="17.36328125" style="456" customWidth="1"/>
    <col min="9981" max="9981" width="20.90625" style="456" customWidth="1"/>
    <col min="9982" max="9982" width="10.81640625" style="456" customWidth="1"/>
    <col min="9983" max="9983" width="19" style="456" customWidth="1"/>
    <col min="9984" max="9984" width="3.81640625" style="456" customWidth="1"/>
    <col min="9985" max="9985" width="19" style="456" customWidth="1"/>
    <col min="9986" max="9986" width="3.81640625" style="456" customWidth="1"/>
    <col min="9987" max="9987" width="19" style="456" customWidth="1"/>
    <col min="9988" max="9988" width="3.81640625" style="456" customWidth="1"/>
    <col min="9989" max="9989" width="19" style="456" customWidth="1"/>
    <col min="9990" max="9990" width="8.90625" style="456"/>
    <col min="9991" max="9991" width="19" style="456" customWidth="1"/>
    <col min="9992" max="9992" width="3.81640625" style="456" customWidth="1"/>
    <col min="9993" max="9993" width="19" style="456" customWidth="1"/>
    <col min="9994" max="10235" width="8.90625" style="456"/>
    <col min="10236" max="10236" width="17.36328125" style="456" customWidth="1"/>
    <col min="10237" max="10237" width="20.90625" style="456" customWidth="1"/>
    <col min="10238" max="10238" width="10.81640625" style="456" customWidth="1"/>
    <col min="10239" max="10239" width="19" style="456" customWidth="1"/>
    <col min="10240" max="10240" width="3.81640625" style="456" customWidth="1"/>
    <col min="10241" max="10241" width="19" style="456" customWidth="1"/>
    <col min="10242" max="10242" width="3.81640625" style="456" customWidth="1"/>
    <col min="10243" max="10243" width="19" style="456" customWidth="1"/>
    <col min="10244" max="10244" width="3.81640625" style="456" customWidth="1"/>
    <col min="10245" max="10245" width="19" style="456" customWidth="1"/>
    <col min="10246" max="10246" width="8.90625" style="456"/>
    <col min="10247" max="10247" width="19" style="456" customWidth="1"/>
    <col min="10248" max="10248" width="3.81640625" style="456" customWidth="1"/>
    <col min="10249" max="10249" width="19" style="456" customWidth="1"/>
    <col min="10250" max="10491" width="8.90625" style="456"/>
    <col min="10492" max="10492" width="17.36328125" style="456" customWidth="1"/>
    <col min="10493" max="10493" width="20.90625" style="456" customWidth="1"/>
    <col min="10494" max="10494" width="10.81640625" style="456" customWidth="1"/>
    <col min="10495" max="10495" width="19" style="456" customWidth="1"/>
    <col min="10496" max="10496" width="3.81640625" style="456" customWidth="1"/>
    <col min="10497" max="10497" width="19" style="456" customWidth="1"/>
    <col min="10498" max="10498" width="3.81640625" style="456" customWidth="1"/>
    <col min="10499" max="10499" width="19" style="456" customWidth="1"/>
    <col min="10500" max="10500" width="3.81640625" style="456" customWidth="1"/>
    <col min="10501" max="10501" width="19" style="456" customWidth="1"/>
    <col min="10502" max="10502" width="8.90625" style="456"/>
    <col min="10503" max="10503" width="19" style="456" customWidth="1"/>
    <col min="10504" max="10504" width="3.81640625" style="456" customWidth="1"/>
    <col min="10505" max="10505" width="19" style="456" customWidth="1"/>
    <col min="10506" max="10747" width="8.90625" style="456"/>
    <col min="10748" max="10748" width="17.36328125" style="456" customWidth="1"/>
    <col min="10749" max="10749" width="20.90625" style="456" customWidth="1"/>
    <col min="10750" max="10750" width="10.81640625" style="456" customWidth="1"/>
    <col min="10751" max="10751" width="19" style="456" customWidth="1"/>
    <col min="10752" max="10752" width="3.81640625" style="456" customWidth="1"/>
    <col min="10753" max="10753" width="19" style="456" customWidth="1"/>
    <col min="10754" max="10754" width="3.81640625" style="456" customWidth="1"/>
    <col min="10755" max="10755" width="19" style="456" customWidth="1"/>
    <col min="10756" max="10756" width="3.81640625" style="456" customWidth="1"/>
    <col min="10757" max="10757" width="19" style="456" customWidth="1"/>
    <col min="10758" max="10758" width="8.90625" style="456"/>
    <col min="10759" max="10759" width="19" style="456" customWidth="1"/>
    <col min="10760" max="10760" width="3.81640625" style="456" customWidth="1"/>
    <col min="10761" max="10761" width="19" style="456" customWidth="1"/>
    <col min="10762" max="11003" width="8.90625" style="456"/>
    <col min="11004" max="11004" width="17.36328125" style="456" customWidth="1"/>
    <col min="11005" max="11005" width="20.90625" style="456" customWidth="1"/>
    <col min="11006" max="11006" width="10.81640625" style="456" customWidth="1"/>
    <col min="11007" max="11007" width="19" style="456" customWidth="1"/>
    <col min="11008" max="11008" width="3.81640625" style="456" customWidth="1"/>
    <col min="11009" max="11009" width="19" style="456" customWidth="1"/>
    <col min="11010" max="11010" width="3.81640625" style="456" customWidth="1"/>
    <col min="11011" max="11011" width="19" style="456" customWidth="1"/>
    <col min="11012" max="11012" width="3.81640625" style="456" customWidth="1"/>
    <col min="11013" max="11013" width="19" style="456" customWidth="1"/>
    <col min="11014" max="11014" width="8.90625" style="456"/>
    <col min="11015" max="11015" width="19" style="456" customWidth="1"/>
    <col min="11016" max="11016" width="3.81640625" style="456" customWidth="1"/>
    <col min="11017" max="11017" width="19" style="456" customWidth="1"/>
    <col min="11018" max="11259" width="8.90625" style="456"/>
    <col min="11260" max="11260" width="17.36328125" style="456" customWidth="1"/>
    <col min="11261" max="11261" width="20.90625" style="456" customWidth="1"/>
    <col min="11262" max="11262" width="10.81640625" style="456" customWidth="1"/>
    <col min="11263" max="11263" width="19" style="456" customWidth="1"/>
    <col min="11264" max="11264" width="3.81640625" style="456" customWidth="1"/>
    <col min="11265" max="11265" width="19" style="456" customWidth="1"/>
    <col min="11266" max="11266" width="3.81640625" style="456" customWidth="1"/>
    <col min="11267" max="11267" width="19" style="456" customWidth="1"/>
    <col min="11268" max="11268" width="3.81640625" style="456" customWidth="1"/>
    <col min="11269" max="11269" width="19" style="456" customWidth="1"/>
    <col min="11270" max="11270" width="8.90625" style="456"/>
    <col min="11271" max="11271" width="19" style="456" customWidth="1"/>
    <col min="11272" max="11272" width="3.81640625" style="456" customWidth="1"/>
    <col min="11273" max="11273" width="19" style="456" customWidth="1"/>
    <col min="11274" max="11515" width="8.90625" style="456"/>
    <col min="11516" max="11516" width="17.36328125" style="456" customWidth="1"/>
    <col min="11517" max="11517" width="20.90625" style="456" customWidth="1"/>
    <col min="11518" max="11518" width="10.81640625" style="456" customWidth="1"/>
    <col min="11519" max="11519" width="19" style="456" customWidth="1"/>
    <col min="11520" max="11520" width="3.81640625" style="456" customWidth="1"/>
    <col min="11521" max="11521" width="19" style="456" customWidth="1"/>
    <col min="11522" max="11522" width="3.81640625" style="456" customWidth="1"/>
    <col min="11523" max="11523" width="19" style="456" customWidth="1"/>
    <col min="11524" max="11524" width="3.81640625" style="456" customWidth="1"/>
    <col min="11525" max="11525" width="19" style="456" customWidth="1"/>
    <col min="11526" max="11526" width="8.90625" style="456"/>
    <col min="11527" max="11527" width="19" style="456" customWidth="1"/>
    <col min="11528" max="11528" width="3.81640625" style="456" customWidth="1"/>
    <col min="11529" max="11529" width="19" style="456" customWidth="1"/>
    <col min="11530" max="11771" width="8.90625" style="456"/>
    <col min="11772" max="11772" width="17.36328125" style="456" customWidth="1"/>
    <col min="11773" max="11773" width="20.90625" style="456" customWidth="1"/>
    <col min="11774" max="11774" width="10.81640625" style="456" customWidth="1"/>
    <col min="11775" max="11775" width="19" style="456" customWidth="1"/>
    <col min="11776" max="11776" width="3.81640625" style="456" customWidth="1"/>
    <col min="11777" max="11777" width="19" style="456" customWidth="1"/>
    <col min="11778" max="11778" width="3.81640625" style="456" customWidth="1"/>
    <col min="11779" max="11779" width="19" style="456" customWidth="1"/>
    <col min="11780" max="11780" width="3.81640625" style="456" customWidth="1"/>
    <col min="11781" max="11781" width="19" style="456" customWidth="1"/>
    <col min="11782" max="11782" width="8.90625" style="456"/>
    <col min="11783" max="11783" width="19" style="456" customWidth="1"/>
    <col min="11784" max="11784" width="3.81640625" style="456" customWidth="1"/>
    <col min="11785" max="11785" width="19" style="456" customWidth="1"/>
    <col min="11786" max="12027" width="8.90625" style="456"/>
    <col min="12028" max="12028" width="17.36328125" style="456" customWidth="1"/>
    <col min="12029" max="12029" width="20.90625" style="456" customWidth="1"/>
    <col min="12030" max="12030" width="10.81640625" style="456" customWidth="1"/>
    <col min="12031" max="12031" width="19" style="456" customWidth="1"/>
    <col min="12032" max="12032" width="3.81640625" style="456" customWidth="1"/>
    <col min="12033" max="12033" width="19" style="456" customWidth="1"/>
    <col min="12034" max="12034" width="3.81640625" style="456" customWidth="1"/>
    <col min="12035" max="12035" width="19" style="456" customWidth="1"/>
    <col min="12036" max="12036" width="3.81640625" style="456" customWidth="1"/>
    <col min="12037" max="12037" width="19" style="456" customWidth="1"/>
    <col min="12038" max="12038" width="8.90625" style="456"/>
    <col min="12039" max="12039" width="19" style="456" customWidth="1"/>
    <col min="12040" max="12040" width="3.81640625" style="456" customWidth="1"/>
    <col min="12041" max="12041" width="19" style="456" customWidth="1"/>
    <col min="12042" max="12283" width="8.90625" style="456"/>
    <col min="12284" max="12284" width="17.36328125" style="456" customWidth="1"/>
    <col min="12285" max="12285" width="20.90625" style="456" customWidth="1"/>
    <col min="12286" max="12286" width="10.81640625" style="456" customWidth="1"/>
    <col min="12287" max="12287" width="19" style="456" customWidth="1"/>
    <col min="12288" max="12288" width="3.81640625" style="456" customWidth="1"/>
    <col min="12289" max="12289" width="19" style="456" customWidth="1"/>
    <col min="12290" max="12290" width="3.81640625" style="456" customWidth="1"/>
    <col min="12291" max="12291" width="19" style="456" customWidth="1"/>
    <col min="12292" max="12292" width="3.81640625" style="456" customWidth="1"/>
    <col min="12293" max="12293" width="19" style="456" customWidth="1"/>
    <col min="12294" max="12294" width="8.90625" style="456"/>
    <col min="12295" max="12295" width="19" style="456" customWidth="1"/>
    <col min="12296" max="12296" width="3.81640625" style="456" customWidth="1"/>
    <col min="12297" max="12297" width="19" style="456" customWidth="1"/>
    <col min="12298" max="12539" width="8.90625" style="456"/>
    <col min="12540" max="12540" width="17.36328125" style="456" customWidth="1"/>
    <col min="12541" max="12541" width="20.90625" style="456" customWidth="1"/>
    <col min="12542" max="12542" width="10.81640625" style="456" customWidth="1"/>
    <col min="12543" max="12543" width="19" style="456" customWidth="1"/>
    <col min="12544" max="12544" width="3.81640625" style="456" customWidth="1"/>
    <col min="12545" max="12545" width="19" style="456" customWidth="1"/>
    <col min="12546" max="12546" width="3.81640625" style="456" customWidth="1"/>
    <col min="12547" max="12547" width="19" style="456" customWidth="1"/>
    <col min="12548" max="12548" width="3.81640625" style="456" customWidth="1"/>
    <col min="12549" max="12549" width="19" style="456" customWidth="1"/>
    <col min="12550" max="12550" width="8.90625" style="456"/>
    <col min="12551" max="12551" width="19" style="456" customWidth="1"/>
    <col min="12552" max="12552" width="3.81640625" style="456" customWidth="1"/>
    <col min="12553" max="12553" width="19" style="456" customWidth="1"/>
    <col min="12554" max="12795" width="8.90625" style="456"/>
    <col min="12796" max="12796" width="17.36328125" style="456" customWidth="1"/>
    <col min="12797" max="12797" width="20.90625" style="456" customWidth="1"/>
    <col min="12798" max="12798" width="10.81640625" style="456" customWidth="1"/>
    <col min="12799" max="12799" width="19" style="456" customWidth="1"/>
    <col min="12800" max="12800" width="3.81640625" style="456" customWidth="1"/>
    <col min="12801" max="12801" width="19" style="456" customWidth="1"/>
    <col min="12802" max="12802" width="3.81640625" style="456" customWidth="1"/>
    <col min="12803" max="12803" width="19" style="456" customWidth="1"/>
    <col min="12804" max="12804" width="3.81640625" style="456" customWidth="1"/>
    <col min="12805" max="12805" width="19" style="456" customWidth="1"/>
    <col min="12806" max="12806" width="8.90625" style="456"/>
    <col min="12807" max="12807" width="19" style="456" customWidth="1"/>
    <col min="12808" max="12808" width="3.81640625" style="456" customWidth="1"/>
    <col min="12809" max="12809" width="19" style="456" customWidth="1"/>
    <col min="12810" max="13051" width="8.90625" style="456"/>
    <col min="13052" max="13052" width="17.36328125" style="456" customWidth="1"/>
    <col min="13053" max="13053" width="20.90625" style="456" customWidth="1"/>
    <col min="13054" max="13054" width="10.81640625" style="456" customWidth="1"/>
    <col min="13055" max="13055" width="19" style="456" customWidth="1"/>
    <col min="13056" max="13056" width="3.81640625" style="456" customWidth="1"/>
    <col min="13057" max="13057" width="19" style="456" customWidth="1"/>
    <col min="13058" max="13058" width="3.81640625" style="456" customWidth="1"/>
    <col min="13059" max="13059" width="19" style="456" customWidth="1"/>
    <col min="13060" max="13060" width="3.81640625" style="456" customWidth="1"/>
    <col min="13061" max="13061" width="19" style="456" customWidth="1"/>
    <col min="13062" max="13062" width="8.90625" style="456"/>
    <col min="13063" max="13063" width="19" style="456" customWidth="1"/>
    <col min="13064" max="13064" width="3.81640625" style="456" customWidth="1"/>
    <col min="13065" max="13065" width="19" style="456" customWidth="1"/>
    <col min="13066" max="13307" width="8.90625" style="456"/>
    <col min="13308" max="13308" width="17.36328125" style="456" customWidth="1"/>
    <col min="13309" max="13309" width="20.90625" style="456" customWidth="1"/>
    <col min="13310" max="13310" width="10.81640625" style="456" customWidth="1"/>
    <col min="13311" max="13311" width="19" style="456" customWidth="1"/>
    <col min="13312" max="13312" width="3.81640625" style="456" customWidth="1"/>
    <col min="13313" max="13313" width="19" style="456" customWidth="1"/>
    <col min="13314" max="13314" width="3.81640625" style="456" customWidth="1"/>
    <col min="13315" max="13315" width="19" style="456" customWidth="1"/>
    <col min="13316" max="13316" width="3.81640625" style="456" customWidth="1"/>
    <col min="13317" max="13317" width="19" style="456" customWidth="1"/>
    <col min="13318" max="13318" width="8.90625" style="456"/>
    <col min="13319" max="13319" width="19" style="456" customWidth="1"/>
    <col min="13320" max="13320" width="3.81640625" style="456" customWidth="1"/>
    <col min="13321" max="13321" width="19" style="456" customWidth="1"/>
    <col min="13322" max="13563" width="8.90625" style="456"/>
    <col min="13564" max="13564" width="17.36328125" style="456" customWidth="1"/>
    <col min="13565" max="13565" width="20.90625" style="456" customWidth="1"/>
    <col min="13566" max="13566" width="10.81640625" style="456" customWidth="1"/>
    <col min="13567" max="13567" width="19" style="456" customWidth="1"/>
    <col min="13568" max="13568" width="3.81640625" style="456" customWidth="1"/>
    <col min="13569" max="13569" width="19" style="456" customWidth="1"/>
    <col min="13570" max="13570" width="3.81640625" style="456" customWidth="1"/>
    <col min="13571" max="13571" width="19" style="456" customWidth="1"/>
    <col min="13572" max="13572" width="3.81640625" style="456" customWidth="1"/>
    <col min="13573" max="13573" width="19" style="456" customWidth="1"/>
    <col min="13574" max="13574" width="8.90625" style="456"/>
    <col min="13575" max="13575" width="19" style="456" customWidth="1"/>
    <col min="13576" max="13576" width="3.81640625" style="456" customWidth="1"/>
    <col min="13577" max="13577" width="19" style="456" customWidth="1"/>
    <col min="13578" max="13819" width="8.90625" style="456"/>
    <col min="13820" max="13820" width="17.36328125" style="456" customWidth="1"/>
    <col min="13821" max="13821" width="20.90625" style="456" customWidth="1"/>
    <col min="13822" max="13822" width="10.81640625" style="456" customWidth="1"/>
    <col min="13823" max="13823" width="19" style="456" customWidth="1"/>
    <col min="13824" max="13824" width="3.81640625" style="456" customWidth="1"/>
    <col min="13825" max="13825" width="19" style="456" customWidth="1"/>
    <col min="13826" max="13826" width="3.81640625" style="456" customWidth="1"/>
    <col min="13827" max="13827" width="19" style="456" customWidth="1"/>
    <col min="13828" max="13828" width="3.81640625" style="456" customWidth="1"/>
    <col min="13829" max="13829" width="19" style="456" customWidth="1"/>
    <col min="13830" max="13830" width="8.90625" style="456"/>
    <col min="13831" max="13831" width="19" style="456" customWidth="1"/>
    <col min="13832" max="13832" width="3.81640625" style="456" customWidth="1"/>
    <col min="13833" max="13833" width="19" style="456" customWidth="1"/>
    <col min="13834" max="14075" width="8.90625" style="456"/>
    <col min="14076" max="14076" width="17.36328125" style="456" customWidth="1"/>
    <col min="14077" max="14077" width="20.90625" style="456" customWidth="1"/>
    <col min="14078" max="14078" width="10.81640625" style="456" customWidth="1"/>
    <col min="14079" max="14079" width="19" style="456" customWidth="1"/>
    <col min="14080" max="14080" width="3.81640625" style="456" customWidth="1"/>
    <col min="14081" max="14081" width="19" style="456" customWidth="1"/>
    <col min="14082" max="14082" width="3.81640625" style="456" customWidth="1"/>
    <col min="14083" max="14083" width="19" style="456" customWidth="1"/>
    <col min="14084" max="14084" width="3.81640625" style="456" customWidth="1"/>
    <col min="14085" max="14085" width="19" style="456" customWidth="1"/>
    <col min="14086" max="14086" width="8.90625" style="456"/>
    <col min="14087" max="14087" width="19" style="456" customWidth="1"/>
    <col min="14088" max="14088" width="3.81640625" style="456" customWidth="1"/>
    <col min="14089" max="14089" width="19" style="456" customWidth="1"/>
    <col min="14090" max="14331" width="8.90625" style="456"/>
    <col min="14332" max="14332" width="17.36328125" style="456" customWidth="1"/>
    <col min="14333" max="14333" width="20.90625" style="456" customWidth="1"/>
    <col min="14334" max="14334" width="10.81640625" style="456" customWidth="1"/>
    <col min="14335" max="14335" width="19" style="456" customWidth="1"/>
    <col min="14336" max="14336" width="3.81640625" style="456" customWidth="1"/>
    <col min="14337" max="14337" width="19" style="456" customWidth="1"/>
    <col min="14338" max="14338" width="3.81640625" style="456" customWidth="1"/>
    <col min="14339" max="14339" width="19" style="456" customWidth="1"/>
    <col min="14340" max="14340" width="3.81640625" style="456" customWidth="1"/>
    <col min="14341" max="14341" width="19" style="456" customWidth="1"/>
    <col min="14342" max="14342" width="8.90625" style="456"/>
    <col min="14343" max="14343" width="19" style="456" customWidth="1"/>
    <col min="14344" max="14344" width="3.81640625" style="456" customWidth="1"/>
    <col min="14345" max="14345" width="19" style="456" customWidth="1"/>
    <col min="14346" max="14587" width="8.90625" style="456"/>
    <col min="14588" max="14588" width="17.36328125" style="456" customWidth="1"/>
    <col min="14589" max="14589" width="20.90625" style="456" customWidth="1"/>
    <col min="14590" max="14590" width="10.81640625" style="456" customWidth="1"/>
    <col min="14591" max="14591" width="19" style="456" customWidth="1"/>
    <col min="14592" max="14592" width="3.81640625" style="456" customWidth="1"/>
    <col min="14593" max="14593" width="19" style="456" customWidth="1"/>
    <col min="14594" max="14594" width="3.81640625" style="456" customWidth="1"/>
    <col min="14595" max="14595" width="19" style="456" customWidth="1"/>
    <col min="14596" max="14596" width="3.81640625" style="456" customWidth="1"/>
    <col min="14597" max="14597" width="19" style="456" customWidth="1"/>
    <col min="14598" max="14598" width="8.90625" style="456"/>
    <col min="14599" max="14599" width="19" style="456" customWidth="1"/>
    <col min="14600" max="14600" width="3.81640625" style="456" customWidth="1"/>
    <col min="14601" max="14601" width="19" style="456" customWidth="1"/>
    <col min="14602" max="14843" width="8.90625" style="456"/>
    <col min="14844" max="14844" width="17.36328125" style="456" customWidth="1"/>
    <col min="14845" max="14845" width="20.90625" style="456" customWidth="1"/>
    <col min="14846" max="14846" width="10.81640625" style="456" customWidth="1"/>
    <col min="14847" max="14847" width="19" style="456" customWidth="1"/>
    <col min="14848" max="14848" width="3.81640625" style="456" customWidth="1"/>
    <col min="14849" max="14849" width="19" style="456" customWidth="1"/>
    <col min="14850" max="14850" width="3.81640625" style="456" customWidth="1"/>
    <col min="14851" max="14851" width="19" style="456" customWidth="1"/>
    <col min="14852" max="14852" width="3.81640625" style="456" customWidth="1"/>
    <col min="14853" max="14853" width="19" style="456" customWidth="1"/>
    <col min="14854" max="14854" width="8.90625" style="456"/>
    <col min="14855" max="14855" width="19" style="456" customWidth="1"/>
    <col min="14856" max="14856" width="3.81640625" style="456" customWidth="1"/>
    <col min="14857" max="14857" width="19" style="456" customWidth="1"/>
    <col min="14858" max="15099" width="8.90625" style="456"/>
    <col min="15100" max="15100" width="17.36328125" style="456" customWidth="1"/>
    <col min="15101" max="15101" width="20.90625" style="456" customWidth="1"/>
    <col min="15102" max="15102" width="10.81640625" style="456" customWidth="1"/>
    <col min="15103" max="15103" width="19" style="456" customWidth="1"/>
    <col min="15104" max="15104" width="3.81640625" style="456" customWidth="1"/>
    <col min="15105" max="15105" width="19" style="456" customWidth="1"/>
    <col min="15106" max="15106" width="3.81640625" style="456" customWidth="1"/>
    <col min="15107" max="15107" width="19" style="456" customWidth="1"/>
    <col min="15108" max="15108" width="3.81640625" style="456" customWidth="1"/>
    <col min="15109" max="15109" width="19" style="456" customWidth="1"/>
    <col min="15110" max="15110" width="8.90625" style="456"/>
    <col min="15111" max="15111" width="19" style="456" customWidth="1"/>
    <col min="15112" max="15112" width="3.81640625" style="456" customWidth="1"/>
    <col min="15113" max="15113" width="19" style="456" customWidth="1"/>
    <col min="15114" max="15355" width="8.90625" style="456"/>
    <col min="15356" max="15356" width="17.36328125" style="456" customWidth="1"/>
    <col min="15357" max="15357" width="20.90625" style="456" customWidth="1"/>
    <col min="15358" max="15358" width="10.81640625" style="456" customWidth="1"/>
    <col min="15359" max="15359" width="19" style="456" customWidth="1"/>
    <col min="15360" max="15360" width="3.81640625" style="456" customWidth="1"/>
    <col min="15361" max="15361" width="19" style="456" customWidth="1"/>
    <col min="15362" max="15362" width="3.81640625" style="456" customWidth="1"/>
    <col min="15363" max="15363" width="19" style="456" customWidth="1"/>
    <col min="15364" max="15364" width="3.81640625" style="456" customWidth="1"/>
    <col min="15365" max="15365" width="19" style="456" customWidth="1"/>
    <col min="15366" max="15366" width="8.90625" style="456"/>
    <col min="15367" max="15367" width="19" style="456" customWidth="1"/>
    <col min="15368" max="15368" width="3.81640625" style="456" customWidth="1"/>
    <col min="15369" max="15369" width="19" style="456" customWidth="1"/>
    <col min="15370" max="15611" width="8.90625" style="456"/>
    <col min="15612" max="15612" width="17.36328125" style="456" customWidth="1"/>
    <col min="15613" max="15613" width="20.90625" style="456" customWidth="1"/>
    <col min="15614" max="15614" width="10.81640625" style="456" customWidth="1"/>
    <col min="15615" max="15615" width="19" style="456" customWidth="1"/>
    <col min="15616" max="15616" width="3.81640625" style="456" customWidth="1"/>
    <col min="15617" max="15617" width="19" style="456" customWidth="1"/>
    <col min="15618" max="15618" width="3.81640625" style="456" customWidth="1"/>
    <col min="15619" max="15619" width="19" style="456" customWidth="1"/>
    <col min="15620" max="15620" width="3.81640625" style="456" customWidth="1"/>
    <col min="15621" max="15621" width="19" style="456" customWidth="1"/>
    <col min="15622" max="15622" width="8.90625" style="456"/>
    <col min="15623" max="15623" width="19" style="456" customWidth="1"/>
    <col min="15624" max="15624" width="3.81640625" style="456" customWidth="1"/>
    <col min="15625" max="15625" width="19" style="456" customWidth="1"/>
    <col min="15626" max="15867" width="8.90625" style="456"/>
    <col min="15868" max="15868" width="17.36328125" style="456" customWidth="1"/>
    <col min="15869" max="15869" width="20.90625" style="456" customWidth="1"/>
    <col min="15870" max="15870" width="10.81640625" style="456" customWidth="1"/>
    <col min="15871" max="15871" width="19" style="456" customWidth="1"/>
    <col min="15872" max="15872" width="3.81640625" style="456" customWidth="1"/>
    <col min="15873" max="15873" width="19" style="456" customWidth="1"/>
    <col min="15874" max="15874" width="3.81640625" style="456" customWidth="1"/>
    <col min="15875" max="15875" width="19" style="456" customWidth="1"/>
    <col min="15876" max="15876" width="3.81640625" style="456" customWidth="1"/>
    <col min="15877" max="15877" width="19" style="456" customWidth="1"/>
    <col min="15878" max="15878" width="8.90625" style="456"/>
    <col min="15879" max="15879" width="19" style="456" customWidth="1"/>
    <col min="15880" max="15880" width="3.81640625" style="456" customWidth="1"/>
    <col min="15881" max="15881" width="19" style="456" customWidth="1"/>
    <col min="15882" max="16123" width="8.90625" style="456"/>
    <col min="16124" max="16124" width="17.36328125" style="456" customWidth="1"/>
    <col min="16125" max="16125" width="20.90625" style="456" customWidth="1"/>
    <col min="16126" max="16126" width="10.81640625" style="456" customWidth="1"/>
    <col min="16127" max="16127" width="19" style="456" customWidth="1"/>
    <col min="16128" max="16128" width="3.81640625" style="456" customWidth="1"/>
    <col min="16129" max="16129" width="19" style="456" customWidth="1"/>
    <col min="16130" max="16130" width="3.81640625" style="456" customWidth="1"/>
    <col min="16131" max="16131" width="19" style="456" customWidth="1"/>
    <col min="16132" max="16132" width="3.81640625" style="456" customWidth="1"/>
    <col min="16133" max="16133" width="19" style="456" customWidth="1"/>
    <col min="16134" max="16134" width="8.90625" style="456"/>
    <col min="16135" max="16135" width="19" style="456" customWidth="1"/>
    <col min="16136" max="16136" width="3.81640625" style="456" customWidth="1"/>
    <col min="16137" max="16137" width="19" style="456" customWidth="1"/>
    <col min="16138" max="16384" width="8.90625" style="456"/>
  </cols>
  <sheetData>
    <row r="1" spans="1:22" s="450" customFormat="1">
      <c r="A1" s="446" t="s">
        <v>2</v>
      </c>
      <c r="B1" s="447"/>
      <c r="C1" s="447"/>
      <c r="D1" s="447"/>
      <c r="E1" s="449"/>
      <c r="F1" s="447"/>
      <c r="G1" s="449"/>
      <c r="H1" s="447"/>
      <c r="I1" s="449"/>
      <c r="J1" s="447"/>
      <c r="K1" s="448"/>
      <c r="L1" s="447"/>
      <c r="M1" s="448"/>
      <c r="N1" s="447"/>
      <c r="O1" s="449"/>
      <c r="P1" s="447"/>
      <c r="Q1" s="448"/>
    </row>
    <row r="2" spans="1:22" s="450" customFormat="1">
      <c r="A2" s="446" t="s">
        <v>145</v>
      </c>
      <c r="B2" s="451"/>
      <c r="C2" s="451"/>
      <c r="D2" s="451"/>
      <c r="E2" s="452"/>
      <c r="F2" s="451"/>
      <c r="G2" s="452"/>
      <c r="H2" s="451"/>
      <c r="I2" s="452"/>
      <c r="J2" s="451"/>
      <c r="K2" s="448"/>
      <c r="L2" s="451"/>
      <c r="M2" s="448"/>
      <c r="N2" s="451"/>
      <c r="O2" s="452"/>
      <c r="P2" s="451"/>
      <c r="Q2" s="448"/>
    </row>
    <row r="3" spans="1:22" s="450" customFormat="1" ht="28.2">
      <c r="A3" s="446" t="s">
        <v>228</v>
      </c>
      <c r="B3" s="451"/>
      <c r="C3" s="451"/>
      <c r="D3" s="451"/>
      <c r="E3" s="452"/>
      <c r="F3" s="451"/>
      <c r="G3" s="452"/>
      <c r="H3" s="451"/>
      <c r="I3" s="452"/>
      <c r="J3" s="451"/>
      <c r="K3" s="448"/>
      <c r="L3" s="451"/>
      <c r="M3" s="448"/>
      <c r="N3" s="451"/>
      <c r="O3" s="452"/>
      <c r="P3" s="451"/>
      <c r="Q3" s="448"/>
    </row>
    <row r="4" spans="1:22" s="450" customFormat="1">
      <c r="A4" s="446" t="s">
        <v>46</v>
      </c>
      <c r="B4" s="451"/>
      <c r="C4" s="451"/>
      <c r="D4" s="451"/>
      <c r="E4" s="452"/>
      <c r="F4" s="451"/>
      <c r="G4" s="452"/>
      <c r="H4" s="451"/>
      <c r="I4" s="452"/>
      <c r="J4" s="451"/>
      <c r="K4" s="448"/>
      <c r="L4" s="451"/>
      <c r="M4" s="448"/>
      <c r="N4" s="451"/>
      <c r="O4" s="452"/>
      <c r="P4" s="451"/>
      <c r="Q4" s="448"/>
    </row>
    <row r="5" spans="1:22" s="450" customFormat="1">
      <c r="A5" s="446" t="s">
        <v>6</v>
      </c>
      <c r="B5" s="399"/>
      <c r="C5" s="399"/>
      <c r="D5" s="453"/>
      <c r="E5" s="454"/>
      <c r="F5" s="453"/>
      <c r="G5" s="454"/>
      <c r="H5" s="453"/>
      <c r="I5" s="454"/>
      <c r="J5" s="453"/>
      <c r="K5" s="448"/>
      <c r="L5" s="453"/>
      <c r="M5" s="448"/>
      <c r="N5" s="453"/>
      <c r="O5" s="454"/>
      <c r="P5" s="453"/>
      <c r="Q5" s="448"/>
    </row>
    <row r="6" spans="1:22" s="450" customFormat="1">
      <c r="B6" s="399"/>
      <c r="C6" s="399"/>
      <c r="D6" s="453"/>
      <c r="E6" s="454"/>
      <c r="F6" s="453"/>
      <c r="G6" s="454"/>
      <c r="H6" s="453"/>
      <c r="I6" s="454"/>
      <c r="J6" s="453"/>
      <c r="K6" s="448"/>
      <c r="L6" s="453"/>
      <c r="M6" s="448"/>
      <c r="N6" s="453"/>
      <c r="O6" s="454"/>
      <c r="P6" s="453"/>
      <c r="Q6" s="448"/>
    </row>
    <row r="7" spans="1:22" ht="21.6" thickBot="1">
      <c r="A7" s="455"/>
      <c r="B7" s="455"/>
      <c r="C7" s="455"/>
      <c r="D7" s="504" t="s">
        <v>198</v>
      </c>
      <c r="E7" s="504"/>
      <c r="F7" s="504"/>
      <c r="G7" s="504"/>
      <c r="H7" s="504"/>
      <c r="J7" s="504" t="s">
        <v>203</v>
      </c>
      <c r="K7" s="504"/>
      <c r="L7" s="504"/>
      <c r="M7" s="504"/>
      <c r="N7" s="504"/>
      <c r="P7" s="504" t="s">
        <v>204</v>
      </c>
      <c r="Q7" s="504"/>
      <c r="R7" s="504"/>
      <c r="S7" s="504"/>
      <c r="T7" s="504"/>
    </row>
    <row r="8" spans="1:22" s="461" customFormat="1" ht="28.2">
      <c r="A8" s="452" t="s">
        <v>1</v>
      </c>
      <c r="B8" s="452"/>
      <c r="C8" s="457"/>
      <c r="D8" s="458" t="s">
        <v>177</v>
      </c>
      <c r="E8" s="459"/>
      <c r="F8" s="458" t="s">
        <v>178</v>
      </c>
      <c r="G8" s="459"/>
      <c r="H8" s="458" t="s">
        <v>214</v>
      </c>
      <c r="I8" s="460"/>
      <c r="J8" s="458" t="s">
        <v>177</v>
      </c>
      <c r="K8" s="459"/>
      <c r="L8" s="458" t="s">
        <v>178</v>
      </c>
      <c r="M8" s="459"/>
      <c r="N8" s="458" t="s">
        <v>214</v>
      </c>
      <c r="O8" s="460"/>
      <c r="P8" s="458" t="s">
        <v>177</v>
      </c>
      <c r="Q8" s="459"/>
      <c r="R8" s="458" t="s">
        <v>178</v>
      </c>
      <c r="S8" s="459"/>
      <c r="T8" s="458" t="s">
        <v>214</v>
      </c>
      <c r="V8" s="462"/>
    </row>
    <row r="9" spans="1:22" s="461" customFormat="1">
      <c r="A9" s="457"/>
      <c r="B9" s="457"/>
      <c r="C9" s="457"/>
      <c r="D9" s="457"/>
      <c r="E9" s="452"/>
      <c r="F9" s="457"/>
      <c r="G9" s="452"/>
      <c r="H9" s="457"/>
      <c r="I9" s="452"/>
      <c r="J9" s="468"/>
      <c r="K9" s="460"/>
      <c r="L9" s="457"/>
      <c r="M9" s="460"/>
      <c r="N9" s="457"/>
      <c r="O9" s="452"/>
      <c r="P9" s="457"/>
      <c r="Q9" s="460"/>
    </row>
    <row r="10" spans="1:22">
      <c r="A10" s="469" t="s">
        <v>146</v>
      </c>
      <c r="B10" s="454"/>
      <c r="C10" s="455"/>
      <c r="D10" s="470"/>
      <c r="E10" s="471"/>
      <c r="F10" s="470"/>
      <c r="G10" s="471"/>
      <c r="H10" s="470"/>
      <c r="I10" s="471"/>
      <c r="J10" s="472"/>
      <c r="L10" s="470"/>
      <c r="N10" s="470"/>
      <c r="O10" s="471"/>
      <c r="P10" s="470"/>
    </row>
    <row r="11" spans="1:22" ht="6.75" customHeight="1">
      <c r="A11" s="455"/>
      <c r="B11" s="455"/>
      <c r="C11" s="455"/>
      <c r="D11" s="455"/>
      <c r="E11" s="454"/>
      <c r="F11" s="455"/>
      <c r="G11" s="454"/>
      <c r="H11" s="455"/>
      <c r="I11" s="454"/>
      <c r="J11" s="473"/>
      <c r="L11" s="455"/>
      <c r="N11" s="455"/>
      <c r="O11" s="454"/>
      <c r="P11" s="455"/>
    </row>
    <row r="12" spans="1:22">
      <c r="A12" s="448" t="s">
        <v>147</v>
      </c>
      <c r="B12" s="454"/>
      <c r="C12" s="455"/>
      <c r="D12" s="408">
        <v>13235</v>
      </c>
      <c r="E12" s="409"/>
      <c r="F12" s="408">
        <f>+H12-D12</f>
        <v>4</v>
      </c>
      <c r="G12" s="409"/>
      <c r="H12" s="408">
        <v>13239</v>
      </c>
      <c r="I12" s="409"/>
      <c r="J12" s="410">
        <v>12201</v>
      </c>
      <c r="K12" s="460"/>
      <c r="L12" s="408">
        <f>+N12-J12</f>
        <v>2</v>
      </c>
      <c r="M12" s="460"/>
      <c r="N12" s="408">
        <v>12203</v>
      </c>
      <c r="O12" s="409"/>
      <c r="P12" s="408">
        <v>11473</v>
      </c>
      <c r="Q12" s="460"/>
      <c r="R12" s="408">
        <f>+T12-P12</f>
        <v>-4</v>
      </c>
      <c r="T12" s="408">
        <v>11469</v>
      </c>
    </row>
    <row r="13" spans="1:22" s="461" customFormat="1">
      <c r="A13" s="448" t="s">
        <v>148</v>
      </c>
      <c r="B13" s="454"/>
      <c r="C13" s="455"/>
      <c r="D13" s="474">
        <v>14363</v>
      </c>
      <c r="E13" s="475"/>
      <c r="F13" s="474">
        <f t="shared" ref="F13:F15" si="0">+H13-D13</f>
        <v>-8</v>
      </c>
      <c r="G13" s="475"/>
      <c r="H13" s="474">
        <v>14355</v>
      </c>
      <c r="I13" s="475"/>
      <c r="J13" s="476">
        <v>13532</v>
      </c>
      <c r="K13" s="448"/>
      <c r="L13" s="474">
        <f t="shared" ref="L13:L15" si="1">+N13-J13</f>
        <v>-24</v>
      </c>
      <c r="M13" s="448"/>
      <c r="N13" s="474">
        <v>13508</v>
      </c>
      <c r="O13" s="475"/>
      <c r="P13" s="474">
        <v>12803</v>
      </c>
      <c r="Q13" s="448"/>
      <c r="R13" s="474">
        <f t="shared" ref="R13:R15" si="2">+T13-P13</f>
        <v>-9</v>
      </c>
      <c r="T13" s="474">
        <v>12794</v>
      </c>
    </row>
    <row r="14" spans="1:22">
      <c r="A14" s="460" t="s">
        <v>149</v>
      </c>
      <c r="B14" s="452"/>
      <c r="C14" s="457"/>
      <c r="D14" s="474">
        <v>9959</v>
      </c>
      <c r="E14" s="475"/>
      <c r="F14" s="474">
        <f t="shared" si="0"/>
        <v>-38</v>
      </c>
      <c r="G14" s="475"/>
      <c r="H14" s="474">
        <v>9921</v>
      </c>
      <c r="I14" s="475"/>
      <c r="J14" s="476">
        <v>9608</v>
      </c>
      <c r="L14" s="474">
        <f t="shared" si="1"/>
        <v>-9</v>
      </c>
      <c r="N14" s="474">
        <v>9599</v>
      </c>
      <c r="O14" s="475"/>
      <c r="P14" s="474">
        <v>9069</v>
      </c>
      <c r="R14" s="474">
        <f t="shared" si="2"/>
        <v>-12</v>
      </c>
      <c r="T14" s="474">
        <v>9057</v>
      </c>
    </row>
    <row r="15" spans="1:22">
      <c r="A15" s="448" t="s">
        <v>150</v>
      </c>
      <c r="B15" s="454"/>
      <c r="C15" s="455"/>
      <c r="D15" s="477">
        <v>8246</v>
      </c>
      <c r="E15" s="478"/>
      <c r="F15" s="477">
        <f t="shared" si="0"/>
        <v>-4</v>
      </c>
      <c r="G15" s="478"/>
      <c r="H15" s="477">
        <v>8242</v>
      </c>
      <c r="I15" s="478"/>
      <c r="J15" s="479">
        <v>8654</v>
      </c>
      <c r="L15" s="477">
        <f t="shared" si="1"/>
        <v>-4</v>
      </c>
      <c r="N15" s="477">
        <v>8650</v>
      </c>
      <c r="O15" s="478"/>
      <c r="P15" s="477">
        <v>8027</v>
      </c>
      <c r="R15" s="477">
        <f t="shared" si="2"/>
        <v>-3</v>
      </c>
      <c r="T15" s="477">
        <v>8024</v>
      </c>
    </row>
    <row r="16" spans="1:22" ht="6.75" customHeight="1">
      <c r="A16" s="454"/>
      <c r="B16" s="454"/>
      <c r="C16" s="455"/>
      <c r="D16" s="480"/>
      <c r="E16" s="481"/>
      <c r="F16" s="480"/>
      <c r="G16" s="481"/>
      <c r="H16" s="480"/>
      <c r="I16" s="481"/>
      <c r="J16" s="482"/>
      <c r="L16" s="480"/>
      <c r="N16" s="480"/>
      <c r="O16" s="481"/>
      <c r="P16" s="480"/>
      <c r="R16" s="480"/>
      <c r="T16" s="480"/>
    </row>
    <row r="17" spans="1:20" ht="21.6" thickBot="1">
      <c r="A17" s="454" t="s">
        <v>9</v>
      </c>
      <c r="B17" s="454"/>
      <c r="C17" s="455"/>
      <c r="D17" s="411">
        <f>SUM(D12:D16)</f>
        <v>45803</v>
      </c>
      <c r="E17" s="412"/>
      <c r="F17" s="411">
        <f>SUM(F12:F16)</f>
        <v>-46</v>
      </c>
      <c r="G17" s="412"/>
      <c r="H17" s="411">
        <f>SUM(H12:H16)</f>
        <v>45757</v>
      </c>
      <c r="I17" s="412"/>
      <c r="J17" s="413">
        <f>SUM(J12:J16)</f>
        <v>43995</v>
      </c>
      <c r="L17" s="411">
        <f>SUM(L12:L16)</f>
        <v>-35</v>
      </c>
      <c r="N17" s="411">
        <f>SUM(N12:N16)</f>
        <v>43960</v>
      </c>
      <c r="O17" s="412"/>
      <c r="P17" s="411">
        <f>SUM(P12:P16)</f>
        <v>41372</v>
      </c>
      <c r="R17" s="411">
        <f>SUM(R12:R16)</f>
        <v>-28</v>
      </c>
      <c r="T17" s="411">
        <f>SUM(T12:T16)</f>
        <v>41344</v>
      </c>
    </row>
    <row r="18" spans="1:20" ht="21.6" thickTop="1">
      <c r="A18" s="454"/>
      <c r="B18" s="454"/>
      <c r="C18" s="455"/>
      <c r="D18" s="480"/>
      <c r="E18" s="481"/>
      <c r="F18" s="480"/>
      <c r="G18" s="481"/>
      <c r="H18" s="480"/>
      <c r="I18" s="481"/>
      <c r="J18" s="482"/>
      <c r="L18" s="480"/>
      <c r="N18" s="480"/>
      <c r="O18" s="481"/>
      <c r="P18" s="480"/>
      <c r="R18" s="480"/>
      <c r="T18" s="480"/>
    </row>
    <row r="19" spans="1:20">
      <c r="A19" s="483" t="s">
        <v>151</v>
      </c>
      <c r="B19" s="454"/>
      <c r="C19" s="455"/>
      <c r="D19" s="480"/>
      <c r="E19" s="481"/>
      <c r="F19" s="480"/>
      <c r="G19" s="481"/>
      <c r="H19" s="480"/>
      <c r="I19" s="481"/>
      <c r="J19" s="482"/>
      <c r="L19" s="480"/>
      <c r="N19" s="480"/>
      <c r="O19" s="481"/>
      <c r="P19" s="480"/>
      <c r="R19" s="480"/>
      <c r="T19" s="480"/>
    </row>
    <row r="20" spans="1:20" ht="6.75" customHeight="1">
      <c r="A20" s="455"/>
      <c r="B20" s="455"/>
      <c r="C20" s="455"/>
      <c r="D20" s="480"/>
      <c r="E20" s="481"/>
      <c r="F20" s="480"/>
      <c r="G20" s="481"/>
      <c r="H20" s="480"/>
      <c r="I20" s="481"/>
      <c r="J20" s="482"/>
      <c r="L20" s="480"/>
      <c r="N20" s="480"/>
      <c r="O20" s="481"/>
      <c r="P20" s="480"/>
      <c r="R20" s="480"/>
      <c r="T20" s="480"/>
    </row>
    <row r="21" spans="1:20">
      <c r="A21" s="456" t="s">
        <v>147</v>
      </c>
      <c r="B21" s="454"/>
      <c r="C21" s="455"/>
      <c r="D21" s="408">
        <v>1502</v>
      </c>
      <c r="E21" s="409"/>
      <c r="F21" s="408">
        <f>+H21-D21</f>
        <v>4</v>
      </c>
      <c r="G21" s="409"/>
      <c r="H21" s="408">
        <v>1506</v>
      </c>
      <c r="I21" s="409"/>
      <c r="J21" s="410">
        <v>1577</v>
      </c>
      <c r="K21" s="460"/>
      <c r="L21" s="408">
        <f>+N21-J21</f>
        <v>2</v>
      </c>
      <c r="M21" s="460"/>
      <c r="N21" s="408">
        <v>1579</v>
      </c>
      <c r="O21" s="409"/>
      <c r="P21" s="408">
        <v>1433</v>
      </c>
      <c r="Q21" s="460"/>
      <c r="R21" s="408">
        <f>+T21-P21</f>
        <v>-4</v>
      </c>
      <c r="T21" s="408">
        <v>1429</v>
      </c>
    </row>
    <row r="22" spans="1:20">
      <c r="A22" s="448" t="s">
        <v>148</v>
      </c>
      <c r="B22" s="454"/>
      <c r="C22" s="455"/>
      <c r="D22" s="474">
        <v>1712</v>
      </c>
      <c r="E22" s="475"/>
      <c r="F22" s="474">
        <f t="shared" ref="F22:F24" si="3">+H22-D22</f>
        <v>-8</v>
      </c>
      <c r="G22" s="475"/>
      <c r="H22" s="474">
        <v>1704</v>
      </c>
      <c r="I22" s="475"/>
      <c r="J22" s="476">
        <v>1660</v>
      </c>
      <c r="L22" s="474">
        <f t="shared" ref="L22:L24" si="4">+N22-J22</f>
        <v>-43</v>
      </c>
      <c r="N22" s="474">
        <v>1617</v>
      </c>
      <c r="O22" s="475"/>
      <c r="P22" s="474">
        <v>1583</v>
      </c>
      <c r="R22" s="474">
        <f t="shared" ref="R22:R24" si="5">+T22-P22</f>
        <v>-9</v>
      </c>
      <c r="T22" s="474">
        <v>1574</v>
      </c>
    </row>
    <row r="23" spans="1:20">
      <c r="A23" s="460" t="s">
        <v>149</v>
      </c>
      <c r="B23" s="454"/>
      <c r="C23" s="455"/>
      <c r="D23" s="474">
        <v>890</v>
      </c>
      <c r="E23" s="475"/>
      <c r="F23" s="474">
        <f t="shared" si="3"/>
        <v>-76</v>
      </c>
      <c r="G23" s="475"/>
      <c r="H23" s="474">
        <v>814</v>
      </c>
      <c r="I23" s="475"/>
      <c r="J23" s="476">
        <v>895</v>
      </c>
      <c r="L23" s="474">
        <f t="shared" si="4"/>
        <v>-21</v>
      </c>
      <c r="N23" s="474">
        <v>874</v>
      </c>
      <c r="O23" s="475"/>
      <c r="P23" s="474">
        <v>919</v>
      </c>
      <c r="R23" s="474">
        <f t="shared" si="5"/>
        <v>-43</v>
      </c>
      <c r="T23" s="474">
        <v>876</v>
      </c>
    </row>
    <row r="24" spans="1:20">
      <c r="A24" s="456" t="s">
        <v>150</v>
      </c>
      <c r="B24" s="454"/>
      <c r="C24" s="455"/>
      <c r="D24" s="484">
        <v>972</v>
      </c>
      <c r="E24" s="478"/>
      <c r="F24" s="477">
        <f t="shared" si="3"/>
        <v>-4</v>
      </c>
      <c r="G24" s="478"/>
      <c r="H24" s="484">
        <v>968</v>
      </c>
      <c r="I24" s="478"/>
      <c r="J24" s="485">
        <v>972</v>
      </c>
      <c r="L24" s="477">
        <f t="shared" si="4"/>
        <v>-5</v>
      </c>
      <c r="N24" s="484">
        <v>967</v>
      </c>
      <c r="O24" s="478"/>
      <c r="P24" s="484">
        <v>953</v>
      </c>
      <c r="R24" s="477">
        <f t="shared" si="5"/>
        <v>-3</v>
      </c>
      <c r="T24" s="484">
        <v>950</v>
      </c>
    </row>
    <row r="25" spans="1:20" ht="6.75" customHeight="1">
      <c r="A25" s="454"/>
      <c r="B25" s="454"/>
      <c r="C25" s="455"/>
      <c r="D25" s="480"/>
      <c r="E25" s="481"/>
      <c r="F25" s="480"/>
      <c r="G25" s="481"/>
      <c r="H25" s="480"/>
      <c r="I25" s="481"/>
      <c r="J25" s="482"/>
      <c r="L25" s="480"/>
      <c r="N25" s="480"/>
      <c r="O25" s="481"/>
      <c r="P25" s="480"/>
      <c r="R25" s="480"/>
      <c r="T25" s="480"/>
    </row>
    <row r="26" spans="1:20">
      <c r="A26" s="486" t="s">
        <v>152</v>
      </c>
      <c r="B26" s="454"/>
      <c r="C26" s="455"/>
      <c r="D26" s="487">
        <f>SUM(D21:D25)</f>
        <v>5076</v>
      </c>
      <c r="E26" s="481"/>
      <c r="F26" s="487">
        <f>SUM(F21:F25)</f>
        <v>-84</v>
      </c>
      <c r="G26" s="481"/>
      <c r="H26" s="487">
        <f>SUM(H21:H25)</f>
        <v>4992</v>
      </c>
      <c r="I26" s="481"/>
      <c r="J26" s="488">
        <f>SUM(J21:J25)</f>
        <v>5104</v>
      </c>
      <c r="L26" s="487">
        <f>SUM(L21:L25)</f>
        <v>-67</v>
      </c>
      <c r="N26" s="487">
        <f>SUM(N21:N25)</f>
        <v>5037</v>
      </c>
      <c r="O26" s="481"/>
      <c r="P26" s="487">
        <f>SUM(P21:P25)</f>
        <v>4888</v>
      </c>
      <c r="R26" s="487">
        <f>SUM(R21:R25)</f>
        <v>-59</v>
      </c>
      <c r="T26" s="487">
        <f>SUM(T21:T25)</f>
        <v>4829</v>
      </c>
    </row>
    <row r="27" spans="1:20" ht="6.75" customHeight="1">
      <c r="A27" s="454"/>
      <c r="B27" s="454"/>
      <c r="C27" s="455"/>
      <c r="D27" s="480"/>
      <c r="E27" s="481"/>
      <c r="F27" s="480"/>
      <c r="G27" s="481"/>
      <c r="H27" s="480"/>
      <c r="I27" s="481"/>
      <c r="J27" s="482"/>
      <c r="L27" s="480"/>
      <c r="N27" s="480"/>
      <c r="O27" s="481"/>
      <c r="P27" s="480"/>
      <c r="R27" s="480"/>
      <c r="T27" s="480"/>
    </row>
    <row r="28" spans="1:20">
      <c r="A28" s="414" t="s">
        <v>230</v>
      </c>
      <c r="B28" s="454"/>
      <c r="C28" s="455"/>
      <c r="D28" s="489">
        <v>-979</v>
      </c>
      <c r="E28" s="475"/>
      <c r="F28" s="489">
        <f t="shared" ref="F28" si="6">+H28-D28</f>
        <v>0</v>
      </c>
      <c r="G28" s="475"/>
      <c r="H28" s="489">
        <v>-979</v>
      </c>
      <c r="I28" s="475"/>
      <c r="J28" s="490">
        <v>-689</v>
      </c>
      <c r="L28" s="489">
        <f t="shared" ref="L28" si="7">+N28-J28</f>
        <v>0</v>
      </c>
      <c r="N28" s="489">
        <v>-689</v>
      </c>
      <c r="O28" s="475"/>
      <c r="P28" s="489">
        <v>161</v>
      </c>
      <c r="R28" s="489">
        <f t="shared" ref="R28" si="8">+T28-P28</f>
        <v>0</v>
      </c>
      <c r="T28" s="489">
        <v>161</v>
      </c>
    </row>
    <row r="29" spans="1:20" ht="6.75" customHeight="1">
      <c r="A29" s="454"/>
      <c r="B29" s="454"/>
      <c r="C29" s="455"/>
      <c r="D29" s="480"/>
      <c r="E29" s="481"/>
      <c r="F29" s="480"/>
      <c r="G29" s="481"/>
      <c r="H29" s="480"/>
      <c r="I29" s="481"/>
      <c r="J29" s="482"/>
      <c r="L29" s="480"/>
      <c r="N29" s="480"/>
      <c r="O29" s="481"/>
      <c r="P29" s="480"/>
      <c r="R29" s="480"/>
      <c r="T29" s="480"/>
    </row>
    <row r="30" spans="1:20" ht="21.6" thickBot="1">
      <c r="A30" s="454" t="s">
        <v>153</v>
      </c>
      <c r="B30" s="454"/>
      <c r="C30" s="455"/>
      <c r="D30" s="415">
        <f>SUM(D26:D28)</f>
        <v>4097</v>
      </c>
      <c r="E30" s="416"/>
      <c r="F30" s="415">
        <f>SUM(F26:F28)</f>
        <v>-84</v>
      </c>
      <c r="G30" s="416"/>
      <c r="H30" s="415">
        <f>SUM(H26:H28)</f>
        <v>4013</v>
      </c>
      <c r="I30" s="416"/>
      <c r="J30" s="417">
        <f>SUM(J26:J28)</f>
        <v>4415</v>
      </c>
      <c r="L30" s="415">
        <f>SUM(L26:L28)</f>
        <v>-67</v>
      </c>
      <c r="N30" s="415">
        <f>SUM(N26:N28)</f>
        <v>4348</v>
      </c>
      <c r="O30" s="416"/>
      <c r="P30" s="415">
        <f>SUM(P26:P28)</f>
        <v>5049</v>
      </c>
      <c r="R30" s="415">
        <f>SUM(R26:R28)</f>
        <v>-59</v>
      </c>
      <c r="T30" s="415">
        <f>SUM(T26:T28)</f>
        <v>4990</v>
      </c>
    </row>
    <row r="31" spans="1:20" ht="21.6" thickTop="1">
      <c r="A31" s="455"/>
      <c r="B31" s="455"/>
      <c r="C31" s="455"/>
      <c r="D31" s="480"/>
      <c r="E31" s="481"/>
      <c r="F31" s="480"/>
      <c r="G31" s="481"/>
      <c r="H31" s="480"/>
      <c r="I31" s="481"/>
      <c r="J31" s="480"/>
      <c r="L31" s="480"/>
      <c r="N31" s="480"/>
      <c r="O31" s="481"/>
      <c r="P31" s="480"/>
      <c r="R31" s="480"/>
      <c r="T31" s="480"/>
    </row>
    <row r="32" spans="1:20">
      <c r="A32" s="483" t="s">
        <v>154</v>
      </c>
      <c r="B32" s="454"/>
      <c r="C32" s="455"/>
      <c r="D32" s="480"/>
      <c r="E32" s="481"/>
      <c r="F32" s="480"/>
      <c r="G32" s="481"/>
      <c r="H32" s="480"/>
      <c r="I32" s="481"/>
      <c r="J32" s="480"/>
      <c r="L32" s="480"/>
      <c r="N32" s="480"/>
      <c r="O32" s="481"/>
      <c r="P32" s="480"/>
      <c r="R32" s="480"/>
      <c r="T32" s="480"/>
    </row>
    <row r="33" spans="1:21">
      <c r="A33" s="483"/>
      <c r="B33" s="454"/>
      <c r="C33" s="455"/>
      <c r="D33" s="480"/>
      <c r="E33" s="481"/>
      <c r="F33" s="480"/>
      <c r="G33" s="481"/>
      <c r="H33" s="480"/>
      <c r="I33" s="481"/>
      <c r="J33" s="480"/>
      <c r="L33" s="480"/>
      <c r="N33" s="480"/>
      <c r="O33" s="481"/>
      <c r="P33" s="480"/>
      <c r="R33" s="480"/>
      <c r="T33" s="480"/>
    </row>
    <row r="34" spans="1:21">
      <c r="A34" s="456" t="s">
        <v>147</v>
      </c>
      <c r="B34" s="454"/>
      <c r="C34" s="491"/>
      <c r="D34" s="418">
        <v>11.3</v>
      </c>
      <c r="E34" s="492" t="s">
        <v>41</v>
      </c>
      <c r="F34" s="418">
        <f>+H34-D34</f>
        <v>9.9999999999999645E-2</v>
      </c>
      <c r="G34" s="492" t="s">
        <v>41</v>
      </c>
      <c r="H34" s="418">
        <v>11.4</v>
      </c>
      <c r="I34" s="492" t="s">
        <v>41</v>
      </c>
      <c r="J34" s="418">
        <v>12.9</v>
      </c>
      <c r="K34" s="492" t="s">
        <v>41</v>
      </c>
      <c r="L34" s="418">
        <f>+N34-J34</f>
        <v>0</v>
      </c>
      <c r="M34" s="492" t="s">
        <v>41</v>
      </c>
      <c r="N34" s="418">
        <v>12.9</v>
      </c>
      <c r="O34" s="492" t="s">
        <v>41</v>
      </c>
      <c r="P34" s="418">
        <v>12.5</v>
      </c>
      <c r="Q34" s="492" t="s">
        <v>41</v>
      </c>
      <c r="R34" s="418">
        <f>+T34-P34</f>
        <v>0</v>
      </c>
      <c r="S34" s="492" t="s">
        <v>41</v>
      </c>
      <c r="T34" s="418">
        <v>12.5</v>
      </c>
      <c r="U34" s="492" t="s">
        <v>41</v>
      </c>
    </row>
    <row r="35" spans="1:21">
      <c r="A35" s="448" t="s">
        <v>148</v>
      </c>
      <c r="B35" s="454"/>
      <c r="C35" s="491"/>
      <c r="D35" s="418">
        <v>11.9</v>
      </c>
      <c r="E35" s="492"/>
      <c r="F35" s="418">
        <f t="shared" ref="F35:F37" si="9">+H35-D35</f>
        <v>0</v>
      </c>
      <c r="G35" s="492"/>
      <c r="H35" s="418">
        <v>11.9</v>
      </c>
      <c r="I35" s="492"/>
      <c r="J35" s="418">
        <v>12.3</v>
      </c>
      <c r="K35" s="492"/>
      <c r="L35" s="418">
        <f t="shared" ref="L35:L37" si="10">+N35-J35</f>
        <v>-0.30000000000000071</v>
      </c>
      <c r="M35" s="492"/>
      <c r="N35" s="418">
        <v>12</v>
      </c>
      <c r="O35" s="492"/>
      <c r="P35" s="500">
        <v>12.4</v>
      </c>
      <c r="Q35" s="492"/>
      <c r="R35" s="418">
        <f t="shared" ref="R35:R37" si="11">+T35-P35</f>
        <v>-9.9999999999999645E-2</v>
      </c>
      <c r="S35" s="492"/>
      <c r="T35" s="418">
        <v>12.3</v>
      </c>
      <c r="U35" s="492"/>
    </row>
    <row r="36" spans="1:21">
      <c r="A36" s="460" t="s">
        <v>149</v>
      </c>
      <c r="B36" s="454"/>
      <c r="C36" s="491"/>
      <c r="D36" s="418">
        <v>8.9</v>
      </c>
      <c r="E36" s="492"/>
      <c r="F36" s="418">
        <f t="shared" si="9"/>
        <v>-0.70000000000000107</v>
      </c>
      <c r="G36" s="492"/>
      <c r="H36" s="418">
        <v>8.1999999999999993</v>
      </c>
      <c r="I36" s="492"/>
      <c r="J36" s="418">
        <v>9.3000000000000007</v>
      </c>
      <c r="K36" s="492"/>
      <c r="L36" s="418">
        <f t="shared" si="10"/>
        <v>-0.20000000000000107</v>
      </c>
      <c r="M36" s="492"/>
      <c r="N36" s="418">
        <v>9.1</v>
      </c>
      <c r="O36" s="492"/>
      <c r="P36" s="418">
        <v>10.1</v>
      </c>
      <c r="Q36" s="492"/>
      <c r="R36" s="418">
        <f t="shared" si="11"/>
        <v>-0.40000000000000036</v>
      </c>
      <c r="S36" s="492"/>
      <c r="T36" s="418">
        <v>9.6999999999999993</v>
      </c>
      <c r="U36" s="492"/>
    </row>
    <row r="37" spans="1:21">
      <c r="A37" s="456" t="s">
        <v>150</v>
      </c>
      <c r="B37" s="493"/>
      <c r="C37" s="491"/>
      <c r="D37" s="418">
        <v>11.8</v>
      </c>
      <c r="E37" s="492"/>
      <c r="F37" s="418">
        <f t="shared" si="9"/>
        <v>-0.10000000000000142</v>
      </c>
      <c r="G37" s="492"/>
      <c r="H37" s="418">
        <v>11.7</v>
      </c>
      <c r="I37" s="492"/>
      <c r="J37" s="418">
        <v>11.2</v>
      </c>
      <c r="K37" s="492"/>
      <c r="L37" s="418">
        <f t="shared" si="10"/>
        <v>0</v>
      </c>
      <c r="M37" s="492"/>
      <c r="N37" s="418">
        <v>11.2</v>
      </c>
      <c r="O37" s="492"/>
      <c r="P37" s="418">
        <v>11.9</v>
      </c>
      <c r="Q37" s="492"/>
      <c r="R37" s="418">
        <f t="shared" si="11"/>
        <v>-9.9999999999999645E-2</v>
      </c>
      <c r="S37" s="492"/>
      <c r="T37" s="418">
        <v>11.8</v>
      </c>
      <c r="U37" s="492"/>
    </row>
    <row r="38" spans="1:21">
      <c r="A38" s="455"/>
      <c r="B38" s="455"/>
      <c r="C38" s="455"/>
      <c r="D38" s="419"/>
      <c r="E38" s="492"/>
      <c r="F38" s="419"/>
      <c r="G38" s="492"/>
      <c r="H38" s="419"/>
      <c r="I38" s="492"/>
      <c r="J38" s="419"/>
      <c r="K38" s="492"/>
      <c r="L38" s="419"/>
      <c r="M38" s="492"/>
      <c r="N38" s="419"/>
      <c r="O38" s="492"/>
      <c r="P38" s="419"/>
      <c r="Q38" s="492"/>
      <c r="R38" s="419"/>
      <c r="S38" s="492"/>
      <c r="T38" s="419"/>
      <c r="U38" s="492"/>
    </row>
    <row r="39" spans="1:21">
      <c r="A39" s="464" t="s">
        <v>155</v>
      </c>
      <c r="B39" s="454"/>
      <c r="C39" s="491"/>
      <c r="D39" s="419">
        <v>11.1</v>
      </c>
      <c r="E39" s="466"/>
      <c r="F39" s="419">
        <f>+H39-D39</f>
        <v>-0.19999999999999929</v>
      </c>
      <c r="G39" s="466"/>
      <c r="H39" s="419">
        <v>10.9</v>
      </c>
      <c r="I39" s="466"/>
      <c r="J39" s="419">
        <v>11.6</v>
      </c>
      <c r="K39" s="466"/>
      <c r="L39" s="419">
        <f>+N39-J39</f>
        <v>-9.9999999999999645E-2</v>
      </c>
      <c r="M39" s="466"/>
      <c r="N39" s="419">
        <v>11.5</v>
      </c>
      <c r="O39" s="466"/>
      <c r="P39" s="419">
        <v>11.8</v>
      </c>
      <c r="Q39" s="466"/>
      <c r="R39" s="419">
        <f>+T39-P39</f>
        <v>-0.10000000000000142</v>
      </c>
      <c r="S39" s="466"/>
      <c r="T39" s="419">
        <v>11.7</v>
      </c>
      <c r="U39" s="466"/>
    </row>
    <row r="40" spans="1:21">
      <c r="A40" s="454"/>
      <c r="B40" s="454"/>
      <c r="C40" s="491"/>
      <c r="D40" s="420"/>
      <c r="E40" s="466"/>
      <c r="F40" s="420"/>
      <c r="G40" s="466"/>
      <c r="H40" s="420"/>
      <c r="I40" s="466"/>
      <c r="J40" s="420"/>
      <c r="K40" s="466"/>
      <c r="L40" s="420"/>
      <c r="M40" s="466"/>
      <c r="N40" s="420"/>
      <c r="O40" s="466"/>
      <c r="P40" s="420"/>
      <c r="Q40" s="466"/>
      <c r="R40" s="420"/>
      <c r="S40" s="466"/>
      <c r="T40" s="420"/>
      <c r="U40" s="466"/>
    </row>
    <row r="41" spans="1:21">
      <c r="A41" s="464" t="s">
        <v>156</v>
      </c>
      <c r="B41" s="454"/>
      <c r="C41" s="491"/>
      <c r="D41" s="419">
        <v>8.9</v>
      </c>
      <c r="E41" s="466" t="s">
        <v>41</v>
      </c>
      <c r="F41" s="419">
        <f>+H41-D41</f>
        <v>-9.9999999999999645E-2</v>
      </c>
      <c r="G41" s="466" t="s">
        <v>41</v>
      </c>
      <c r="H41" s="419">
        <v>8.8000000000000007</v>
      </c>
      <c r="I41" s="466" t="s">
        <v>41</v>
      </c>
      <c r="J41" s="419">
        <v>10</v>
      </c>
      <c r="K41" s="466" t="s">
        <v>41</v>
      </c>
      <c r="L41" s="419">
        <f>+N41-J41</f>
        <v>-9.9999999999999645E-2</v>
      </c>
      <c r="M41" s="466" t="s">
        <v>41</v>
      </c>
      <c r="N41" s="419">
        <v>9.9</v>
      </c>
      <c r="O41" s="466" t="s">
        <v>41</v>
      </c>
      <c r="P41" s="419">
        <v>12.2</v>
      </c>
      <c r="Q41" s="466" t="s">
        <v>41</v>
      </c>
      <c r="R41" s="419">
        <f>+T41-P41</f>
        <v>-9.9999999999999645E-2</v>
      </c>
      <c r="S41" s="466" t="s">
        <v>41</v>
      </c>
      <c r="T41" s="419">
        <v>12.1</v>
      </c>
      <c r="U41" s="466" t="s">
        <v>41</v>
      </c>
    </row>
    <row r="42" spans="1:21" s="402" customFormat="1">
      <c r="A42" s="463"/>
      <c r="B42" s="463"/>
      <c r="C42" s="463"/>
      <c r="D42" s="456"/>
      <c r="E42" s="448"/>
      <c r="F42" s="456"/>
      <c r="G42" s="448"/>
      <c r="H42" s="456"/>
      <c r="I42" s="448"/>
      <c r="J42" s="456"/>
      <c r="K42" s="401"/>
      <c r="L42" s="456"/>
      <c r="M42" s="401"/>
      <c r="N42" s="456"/>
      <c r="O42" s="448"/>
      <c r="P42" s="456"/>
      <c r="Q42" s="401"/>
      <c r="R42" s="456"/>
    </row>
    <row r="43" spans="1:21" s="243" customFormat="1" ht="25.8">
      <c r="A43" s="351" t="s">
        <v>187</v>
      </c>
      <c r="B43" s="351"/>
      <c r="C43" s="351"/>
      <c r="D43" s="351"/>
      <c r="E43" s="244"/>
      <c r="F43" s="244"/>
    </row>
    <row r="44" spans="1:21" s="243" customFormat="1" ht="22.8">
      <c r="A44" s="241" t="s">
        <v>188</v>
      </c>
      <c r="B44" s="274"/>
      <c r="C44" s="244"/>
      <c r="D44" s="244"/>
      <c r="E44" s="244"/>
      <c r="F44" s="244"/>
    </row>
    <row r="45" spans="1:21" s="243" customFormat="1" ht="22.8">
      <c r="A45" s="241" t="s">
        <v>210</v>
      </c>
      <c r="B45" s="274"/>
      <c r="C45" s="244"/>
      <c r="D45" s="244"/>
      <c r="E45" s="244"/>
      <c r="F45" s="244"/>
    </row>
    <row r="46" spans="1:21">
      <c r="A46" s="464"/>
      <c r="B46" s="464"/>
      <c r="C46" s="465"/>
      <c r="D46" s="420"/>
      <c r="E46" s="466"/>
      <c r="F46" s="420"/>
      <c r="G46" s="466"/>
      <c r="H46" s="420"/>
      <c r="I46" s="466"/>
      <c r="J46" s="420"/>
      <c r="L46" s="420"/>
      <c r="N46" s="420"/>
      <c r="O46" s="466"/>
      <c r="P46" s="420"/>
    </row>
    <row r="47" spans="1:21">
      <c r="A47" s="494"/>
      <c r="B47" s="467"/>
      <c r="D47" s="465"/>
      <c r="E47" s="464"/>
      <c r="F47" s="465"/>
      <c r="G47" s="464"/>
      <c r="H47" s="465"/>
      <c r="I47" s="464"/>
      <c r="J47" s="465"/>
      <c r="L47" s="465"/>
      <c r="N47" s="465"/>
      <c r="O47" s="464"/>
      <c r="P47" s="465"/>
    </row>
    <row r="48" spans="1:21">
      <c r="A48" s="494"/>
      <c r="B48" s="467"/>
      <c r="D48" s="465"/>
      <c r="E48" s="464"/>
      <c r="F48" s="465"/>
      <c r="G48" s="464"/>
      <c r="H48" s="465"/>
      <c r="I48" s="464"/>
      <c r="J48" s="465"/>
      <c r="L48" s="465"/>
      <c r="N48" s="465"/>
      <c r="O48" s="464"/>
      <c r="P48" s="465"/>
    </row>
    <row r="49" spans="3:16">
      <c r="C49" s="455"/>
      <c r="D49" s="465"/>
      <c r="E49" s="464"/>
      <c r="F49" s="465"/>
      <c r="G49" s="464"/>
      <c r="H49" s="465"/>
      <c r="I49" s="464"/>
      <c r="J49" s="465"/>
      <c r="L49" s="465"/>
      <c r="N49" s="465"/>
      <c r="O49" s="464"/>
      <c r="P49" s="465"/>
    </row>
  </sheetData>
  <mergeCells count="3">
    <mergeCell ref="D7:H7"/>
    <mergeCell ref="J7:N7"/>
    <mergeCell ref="P7:T7"/>
  </mergeCells>
  <printOptions horizontalCentered="1"/>
  <pageMargins left="0.16" right="0.16" top="0.75" bottom="0.32" header="0.3" footer="0.16"/>
  <pageSetup scale="51" orientation="landscape" r:id="rId1"/>
  <headerFooter>
    <oddFooter>&amp;R&amp;16K</oddFooter>
  </headerFooter>
</worksheet>
</file>

<file path=xl/worksheets/sheet17.xml><?xml version="1.0" encoding="utf-8"?>
<worksheet xmlns="http://schemas.openxmlformats.org/spreadsheetml/2006/main" xmlns:r="http://schemas.openxmlformats.org/officeDocument/2006/relationships">
  <sheetPr codeName="Sheet12">
    <pageSetUpPr fitToPage="1"/>
  </sheetPr>
  <dimension ref="A1:AC49"/>
  <sheetViews>
    <sheetView zoomScale="50" zoomScaleNormal="50" workbookViewId="0">
      <selection activeCell="A4" sqref="A4"/>
    </sheetView>
  </sheetViews>
  <sheetFormatPr defaultColWidth="8.90625" defaultRowHeight="21"/>
  <cols>
    <col min="1" max="1" width="17.36328125" style="456" customWidth="1"/>
    <col min="2" max="2" width="28.6328125" style="456" customWidth="1"/>
    <col min="3" max="3" width="1.90625" style="456" customWidth="1"/>
    <col min="4" max="4" width="14.54296875" style="456" customWidth="1"/>
    <col min="5" max="5" width="4.54296875" style="448" customWidth="1"/>
    <col min="6" max="6" width="14.54296875" style="456" customWidth="1"/>
    <col min="7" max="7" width="4.54296875" style="448" customWidth="1"/>
    <col min="8" max="8" width="14.54296875" style="456" customWidth="1"/>
    <col min="9" max="9" width="4.54296875" style="448" customWidth="1"/>
    <col min="10" max="10" width="14.54296875" style="456" customWidth="1"/>
    <col min="11" max="11" width="4.54296875" style="448" customWidth="1"/>
    <col min="12" max="12" width="14.54296875" style="456" customWidth="1"/>
    <col min="13" max="13" width="4.54296875" style="448" customWidth="1"/>
    <col min="14" max="14" width="14.54296875" style="456" customWidth="1"/>
    <col min="15" max="15" width="4.54296875" style="448" customWidth="1"/>
    <col min="16" max="16" width="14.54296875" style="456" customWidth="1"/>
    <col min="17" max="17" width="4.54296875" style="448" customWidth="1"/>
    <col min="18" max="18" width="14.54296875" style="456" customWidth="1"/>
    <col min="19" max="19" width="4.54296875" style="456" customWidth="1"/>
    <col min="20" max="20" width="14.54296875" style="456" customWidth="1"/>
    <col min="21" max="21" width="4.54296875" style="456" customWidth="1"/>
    <col min="22" max="22" width="14.54296875" style="456" customWidth="1"/>
    <col min="23" max="23" width="4.54296875" style="456" customWidth="1"/>
    <col min="24" max="24" width="14.54296875" style="456" customWidth="1"/>
    <col min="25" max="25" width="4.54296875" style="456" customWidth="1"/>
    <col min="26" max="26" width="14.54296875" style="456" customWidth="1"/>
    <col min="27" max="27" width="5.453125" style="456" bestFit="1" customWidth="1"/>
    <col min="28" max="258" width="8.90625" style="456"/>
    <col min="259" max="259" width="17.36328125" style="456" customWidth="1"/>
    <col min="260" max="260" width="20.90625" style="456" customWidth="1"/>
    <col min="261" max="261" width="10.81640625" style="456" customWidth="1"/>
    <col min="262" max="262" width="19" style="456" customWidth="1"/>
    <col min="263" max="263" width="3.81640625" style="456" customWidth="1"/>
    <col min="264" max="264" width="19" style="456" customWidth="1"/>
    <col min="265" max="265" width="3.81640625" style="456" customWidth="1"/>
    <col min="266" max="266" width="19" style="456" customWidth="1"/>
    <col min="267" max="267" width="3.81640625" style="456" customWidth="1"/>
    <col min="268" max="268" width="19" style="456" customWidth="1"/>
    <col min="269" max="269" width="8.90625" style="456"/>
    <col min="270" max="270" width="19" style="456" customWidth="1"/>
    <col min="271" max="271" width="3.81640625" style="456" customWidth="1"/>
    <col min="272" max="272" width="19" style="456" customWidth="1"/>
    <col min="273" max="514" width="8.90625" style="456"/>
    <col min="515" max="515" width="17.36328125" style="456" customWidth="1"/>
    <col min="516" max="516" width="20.90625" style="456" customWidth="1"/>
    <col min="517" max="517" width="10.81640625" style="456" customWidth="1"/>
    <col min="518" max="518" width="19" style="456" customWidth="1"/>
    <col min="519" max="519" width="3.81640625" style="456" customWidth="1"/>
    <col min="520" max="520" width="19" style="456" customWidth="1"/>
    <col min="521" max="521" width="3.81640625" style="456" customWidth="1"/>
    <col min="522" max="522" width="19" style="456" customWidth="1"/>
    <col min="523" max="523" width="3.81640625" style="456" customWidth="1"/>
    <col min="524" max="524" width="19" style="456" customWidth="1"/>
    <col min="525" max="525" width="8.90625" style="456"/>
    <col min="526" max="526" width="19" style="456" customWidth="1"/>
    <col min="527" max="527" width="3.81640625" style="456" customWidth="1"/>
    <col min="528" max="528" width="19" style="456" customWidth="1"/>
    <col min="529" max="770" width="8.90625" style="456"/>
    <col min="771" max="771" width="17.36328125" style="456" customWidth="1"/>
    <col min="772" max="772" width="20.90625" style="456" customWidth="1"/>
    <col min="773" max="773" width="10.81640625" style="456" customWidth="1"/>
    <col min="774" max="774" width="19" style="456" customWidth="1"/>
    <col min="775" max="775" width="3.81640625" style="456" customWidth="1"/>
    <col min="776" max="776" width="19" style="456" customWidth="1"/>
    <col min="777" max="777" width="3.81640625" style="456" customWidth="1"/>
    <col min="778" max="778" width="19" style="456" customWidth="1"/>
    <col min="779" max="779" width="3.81640625" style="456" customWidth="1"/>
    <col min="780" max="780" width="19" style="456" customWidth="1"/>
    <col min="781" max="781" width="8.90625" style="456"/>
    <col min="782" max="782" width="19" style="456" customWidth="1"/>
    <col min="783" max="783" width="3.81640625" style="456" customWidth="1"/>
    <col min="784" max="784" width="19" style="456" customWidth="1"/>
    <col min="785" max="1026" width="8.90625" style="456"/>
    <col min="1027" max="1027" width="17.36328125" style="456" customWidth="1"/>
    <col min="1028" max="1028" width="20.90625" style="456" customWidth="1"/>
    <col min="1029" max="1029" width="10.81640625" style="456" customWidth="1"/>
    <col min="1030" max="1030" width="19" style="456" customWidth="1"/>
    <col min="1031" max="1031" width="3.81640625" style="456" customWidth="1"/>
    <col min="1032" max="1032" width="19" style="456" customWidth="1"/>
    <col min="1033" max="1033" width="3.81640625" style="456" customWidth="1"/>
    <col min="1034" max="1034" width="19" style="456" customWidth="1"/>
    <col min="1035" max="1035" width="3.81640625" style="456" customWidth="1"/>
    <col min="1036" max="1036" width="19" style="456" customWidth="1"/>
    <col min="1037" max="1037" width="8.90625" style="456"/>
    <col min="1038" max="1038" width="19" style="456" customWidth="1"/>
    <col min="1039" max="1039" width="3.81640625" style="456" customWidth="1"/>
    <col min="1040" max="1040" width="19" style="456" customWidth="1"/>
    <col min="1041" max="1282" width="8.90625" style="456"/>
    <col min="1283" max="1283" width="17.36328125" style="456" customWidth="1"/>
    <col min="1284" max="1284" width="20.90625" style="456" customWidth="1"/>
    <col min="1285" max="1285" width="10.81640625" style="456" customWidth="1"/>
    <col min="1286" max="1286" width="19" style="456" customWidth="1"/>
    <col min="1287" max="1287" width="3.81640625" style="456" customWidth="1"/>
    <col min="1288" max="1288" width="19" style="456" customWidth="1"/>
    <col min="1289" max="1289" width="3.81640625" style="456" customWidth="1"/>
    <col min="1290" max="1290" width="19" style="456" customWidth="1"/>
    <col min="1291" max="1291" width="3.81640625" style="456" customWidth="1"/>
    <col min="1292" max="1292" width="19" style="456" customWidth="1"/>
    <col min="1293" max="1293" width="8.90625" style="456"/>
    <col min="1294" max="1294" width="19" style="456" customWidth="1"/>
    <col min="1295" max="1295" width="3.81640625" style="456" customWidth="1"/>
    <col min="1296" max="1296" width="19" style="456" customWidth="1"/>
    <col min="1297" max="1538" width="8.90625" style="456"/>
    <col min="1539" max="1539" width="17.36328125" style="456" customWidth="1"/>
    <col min="1540" max="1540" width="20.90625" style="456" customWidth="1"/>
    <col min="1541" max="1541" width="10.81640625" style="456" customWidth="1"/>
    <col min="1542" max="1542" width="19" style="456" customWidth="1"/>
    <col min="1543" max="1543" width="3.81640625" style="456" customWidth="1"/>
    <col min="1544" max="1544" width="19" style="456" customWidth="1"/>
    <col min="1545" max="1545" width="3.81640625" style="456" customWidth="1"/>
    <col min="1546" max="1546" width="19" style="456" customWidth="1"/>
    <col min="1547" max="1547" width="3.81640625" style="456" customWidth="1"/>
    <col min="1548" max="1548" width="19" style="456" customWidth="1"/>
    <col min="1549" max="1549" width="8.90625" style="456"/>
    <col min="1550" max="1550" width="19" style="456" customWidth="1"/>
    <col min="1551" max="1551" width="3.81640625" style="456" customWidth="1"/>
    <col min="1552" max="1552" width="19" style="456" customWidth="1"/>
    <col min="1553" max="1794" width="8.90625" style="456"/>
    <col min="1795" max="1795" width="17.36328125" style="456" customWidth="1"/>
    <col min="1796" max="1796" width="20.90625" style="456" customWidth="1"/>
    <col min="1797" max="1797" width="10.81640625" style="456" customWidth="1"/>
    <col min="1798" max="1798" width="19" style="456" customWidth="1"/>
    <col min="1799" max="1799" width="3.81640625" style="456" customWidth="1"/>
    <col min="1800" max="1800" width="19" style="456" customWidth="1"/>
    <col min="1801" max="1801" width="3.81640625" style="456" customWidth="1"/>
    <col min="1802" max="1802" width="19" style="456" customWidth="1"/>
    <col min="1803" max="1803" width="3.81640625" style="456" customWidth="1"/>
    <col min="1804" max="1804" width="19" style="456" customWidth="1"/>
    <col min="1805" max="1805" width="8.90625" style="456"/>
    <col min="1806" max="1806" width="19" style="456" customWidth="1"/>
    <col min="1807" max="1807" width="3.81640625" style="456" customWidth="1"/>
    <col min="1808" max="1808" width="19" style="456" customWidth="1"/>
    <col min="1809" max="2050" width="8.90625" style="456"/>
    <col min="2051" max="2051" width="17.36328125" style="456" customWidth="1"/>
    <col min="2052" max="2052" width="20.90625" style="456" customWidth="1"/>
    <col min="2053" max="2053" width="10.81640625" style="456" customWidth="1"/>
    <col min="2054" max="2054" width="19" style="456" customWidth="1"/>
    <col min="2055" max="2055" width="3.81640625" style="456" customWidth="1"/>
    <col min="2056" max="2056" width="19" style="456" customWidth="1"/>
    <col min="2057" max="2057" width="3.81640625" style="456" customWidth="1"/>
    <col min="2058" max="2058" width="19" style="456" customWidth="1"/>
    <col min="2059" max="2059" width="3.81640625" style="456" customWidth="1"/>
    <col min="2060" max="2060" width="19" style="456" customWidth="1"/>
    <col min="2061" max="2061" width="8.90625" style="456"/>
    <col min="2062" max="2062" width="19" style="456" customWidth="1"/>
    <col min="2063" max="2063" width="3.81640625" style="456" customWidth="1"/>
    <col min="2064" max="2064" width="19" style="456" customWidth="1"/>
    <col min="2065" max="2306" width="8.90625" style="456"/>
    <col min="2307" max="2307" width="17.36328125" style="456" customWidth="1"/>
    <col min="2308" max="2308" width="20.90625" style="456" customWidth="1"/>
    <col min="2309" max="2309" width="10.81640625" style="456" customWidth="1"/>
    <col min="2310" max="2310" width="19" style="456" customWidth="1"/>
    <col min="2311" max="2311" width="3.81640625" style="456" customWidth="1"/>
    <col min="2312" max="2312" width="19" style="456" customWidth="1"/>
    <col min="2313" max="2313" width="3.81640625" style="456" customWidth="1"/>
    <col min="2314" max="2314" width="19" style="456" customWidth="1"/>
    <col min="2315" max="2315" width="3.81640625" style="456" customWidth="1"/>
    <col min="2316" max="2316" width="19" style="456" customWidth="1"/>
    <col min="2317" max="2317" width="8.90625" style="456"/>
    <col min="2318" max="2318" width="19" style="456" customWidth="1"/>
    <col min="2319" max="2319" width="3.81640625" style="456" customWidth="1"/>
    <col min="2320" max="2320" width="19" style="456" customWidth="1"/>
    <col min="2321" max="2562" width="8.90625" style="456"/>
    <col min="2563" max="2563" width="17.36328125" style="456" customWidth="1"/>
    <col min="2564" max="2564" width="20.90625" style="456" customWidth="1"/>
    <col min="2565" max="2565" width="10.81640625" style="456" customWidth="1"/>
    <col min="2566" max="2566" width="19" style="456" customWidth="1"/>
    <col min="2567" max="2567" width="3.81640625" style="456" customWidth="1"/>
    <col min="2568" max="2568" width="19" style="456" customWidth="1"/>
    <col min="2569" max="2569" width="3.81640625" style="456" customWidth="1"/>
    <col min="2570" max="2570" width="19" style="456" customWidth="1"/>
    <col min="2571" max="2571" width="3.81640625" style="456" customWidth="1"/>
    <col min="2572" max="2572" width="19" style="456" customWidth="1"/>
    <col min="2573" max="2573" width="8.90625" style="456"/>
    <col min="2574" max="2574" width="19" style="456" customWidth="1"/>
    <col min="2575" max="2575" width="3.81640625" style="456" customWidth="1"/>
    <col min="2576" max="2576" width="19" style="456" customWidth="1"/>
    <col min="2577" max="2818" width="8.90625" style="456"/>
    <col min="2819" max="2819" width="17.36328125" style="456" customWidth="1"/>
    <col min="2820" max="2820" width="20.90625" style="456" customWidth="1"/>
    <col min="2821" max="2821" width="10.81640625" style="456" customWidth="1"/>
    <col min="2822" max="2822" width="19" style="456" customWidth="1"/>
    <col min="2823" max="2823" width="3.81640625" style="456" customWidth="1"/>
    <col min="2824" max="2824" width="19" style="456" customWidth="1"/>
    <col min="2825" max="2825" width="3.81640625" style="456" customWidth="1"/>
    <col min="2826" max="2826" width="19" style="456" customWidth="1"/>
    <col min="2827" max="2827" width="3.81640625" style="456" customWidth="1"/>
    <col min="2828" max="2828" width="19" style="456" customWidth="1"/>
    <col min="2829" max="2829" width="8.90625" style="456"/>
    <col min="2830" max="2830" width="19" style="456" customWidth="1"/>
    <col min="2831" max="2831" width="3.81640625" style="456" customWidth="1"/>
    <col min="2832" max="2832" width="19" style="456" customWidth="1"/>
    <col min="2833" max="3074" width="8.90625" style="456"/>
    <col min="3075" max="3075" width="17.36328125" style="456" customWidth="1"/>
    <col min="3076" max="3076" width="20.90625" style="456" customWidth="1"/>
    <col min="3077" max="3077" width="10.81640625" style="456" customWidth="1"/>
    <col min="3078" max="3078" width="19" style="456" customWidth="1"/>
    <col min="3079" max="3079" width="3.81640625" style="456" customWidth="1"/>
    <col min="3080" max="3080" width="19" style="456" customWidth="1"/>
    <col min="3081" max="3081" width="3.81640625" style="456" customWidth="1"/>
    <col min="3082" max="3082" width="19" style="456" customWidth="1"/>
    <col min="3083" max="3083" width="3.81640625" style="456" customWidth="1"/>
    <col min="3084" max="3084" width="19" style="456" customWidth="1"/>
    <col min="3085" max="3085" width="8.90625" style="456"/>
    <col min="3086" max="3086" width="19" style="456" customWidth="1"/>
    <col min="3087" max="3087" width="3.81640625" style="456" customWidth="1"/>
    <col min="3088" max="3088" width="19" style="456" customWidth="1"/>
    <col min="3089" max="3330" width="8.90625" style="456"/>
    <col min="3331" max="3331" width="17.36328125" style="456" customWidth="1"/>
    <col min="3332" max="3332" width="20.90625" style="456" customWidth="1"/>
    <col min="3333" max="3333" width="10.81640625" style="456" customWidth="1"/>
    <col min="3334" max="3334" width="19" style="456" customWidth="1"/>
    <col min="3335" max="3335" width="3.81640625" style="456" customWidth="1"/>
    <col min="3336" max="3336" width="19" style="456" customWidth="1"/>
    <col min="3337" max="3337" width="3.81640625" style="456" customWidth="1"/>
    <col min="3338" max="3338" width="19" style="456" customWidth="1"/>
    <col min="3339" max="3339" width="3.81640625" style="456" customWidth="1"/>
    <col min="3340" max="3340" width="19" style="456" customWidth="1"/>
    <col min="3341" max="3341" width="8.90625" style="456"/>
    <col min="3342" max="3342" width="19" style="456" customWidth="1"/>
    <col min="3343" max="3343" width="3.81640625" style="456" customWidth="1"/>
    <col min="3344" max="3344" width="19" style="456" customWidth="1"/>
    <col min="3345" max="3586" width="8.90625" style="456"/>
    <col min="3587" max="3587" width="17.36328125" style="456" customWidth="1"/>
    <col min="3588" max="3588" width="20.90625" style="456" customWidth="1"/>
    <col min="3589" max="3589" width="10.81640625" style="456" customWidth="1"/>
    <col min="3590" max="3590" width="19" style="456" customWidth="1"/>
    <col min="3591" max="3591" width="3.81640625" style="456" customWidth="1"/>
    <col min="3592" max="3592" width="19" style="456" customWidth="1"/>
    <col min="3593" max="3593" width="3.81640625" style="456" customWidth="1"/>
    <col min="3594" max="3594" width="19" style="456" customWidth="1"/>
    <col min="3595" max="3595" width="3.81640625" style="456" customWidth="1"/>
    <col min="3596" max="3596" width="19" style="456" customWidth="1"/>
    <col min="3597" max="3597" width="8.90625" style="456"/>
    <col min="3598" max="3598" width="19" style="456" customWidth="1"/>
    <col min="3599" max="3599" width="3.81640625" style="456" customWidth="1"/>
    <col min="3600" max="3600" width="19" style="456" customWidth="1"/>
    <col min="3601" max="3842" width="8.90625" style="456"/>
    <col min="3843" max="3843" width="17.36328125" style="456" customWidth="1"/>
    <col min="3844" max="3844" width="20.90625" style="456" customWidth="1"/>
    <col min="3845" max="3845" width="10.81640625" style="456" customWidth="1"/>
    <col min="3846" max="3846" width="19" style="456" customWidth="1"/>
    <col min="3847" max="3847" width="3.81640625" style="456" customWidth="1"/>
    <col min="3848" max="3848" width="19" style="456" customWidth="1"/>
    <col min="3849" max="3849" width="3.81640625" style="456" customWidth="1"/>
    <col min="3850" max="3850" width="19" style="456" customWidth="1"/>
    <col min="3851" max="3851" width="3.81640625" style="456" customWidth="1"/>
    <col min="3852" max="3852" width="19" style="456" customWidth="1"/>
    <col min="3853" max="3853" width="8.90625" style="456"/>
    <col min="3854" max="3854" width="19" style="456" customWidth="1"/>
    <col min="3855" max="3855" width="3.81640625" style="456" customWidth="1"/>
    <col min="3856" max="3856" width="19" style="456" customWidth="1"/>
    <col min="3857" max="4098" width="8.90625" style="456"/>
    <col min="4099" max="4099" width="17.36328125" style="456" customWidth="1"/>
    <col min="4100" max="4100" width="20.90625" style="456" customWidth="1"/>
    <col min="4101" max="4101" width="10.81640625" style="456" customWidth="1"/>
    <col min="4102" max="4102" width="19" style="456" customWidth="1"/>
    <col min="4103" max="4103" width="3.81640625" style="456" customWidth="1"/>
    <col min="4104" max="4104" width="19" style="456" customWidth="1"/>
    <col min="4105" max="4105" width="3.81640625" style="456" customWidth="1"/>
    <col min="4106" max="4106" width="19" style="456" customWidth="1"/>
    <col min="4107" max="4107" width="3.81640625" style="456" customWidth="1"/>
    <col min="4108" max="4108" width="19" style="456" customWidth="1"/>
    <col min="4109" max="4109" width="8.90625" style="456"/>
    <col min="4110" max="4110" width="19" style="456" customWidth="1"/>
    <col min="4111" max="4111" width="3.81640625" style="456" customWidth="1"/>
    <col min="4112" max="4112" width="19" style="456" customWidth="1"/>
    <col min="4113" max="4354" width="8.90625" style="456"/>
    <col min="4355" max="4355" width="17.36328125" style="456" customWidth="1"/>
    <col min="4356" max="4356" width="20.90625" style="456" customWidth="1"/>
    <col min="4357" max="4357" width="10.81640625" style="456" customWidth="1"/>
    <col min="4358" max="4358" width="19" style="456" customWidth="1"/>
    <col min="4359" max="4359" width="3.81640625" style="456" customWidth="1"/>
    <col min="4360" max="4360" width="19" style="456" customWidth="1"/>
    <col min="4361" max="4361" width="3.81640625" style="456" customWidth="1"/>
    <col min="4362" max="4362" width="19" style="456" customWidth="1"/>
    <col min="4363" max="4363" width="3.81640625" style="456" customWidth="1"/>
    <col min="4364" max="4364" width="19" style="456" customWidth="1"/>
    <col min="4365" max="4365" width="8.90625" style="456"/>
    <col min="4366" max="4366" width="19" style="456" customWidth="1"/>
    <col min="4367" max="4367" width="3.81640625" style="456" customWidth="1"/>
    <col min="4368" max="4368" width="19" style="456" customWidth="1"/>
    <col min="4369" max="4610" width="8.90625" style="456"/>
    <col min="4611" max="4611" width="17.36328125" style="456" customWidth="1"/>
    <col min="4612" max="4612" width="20.90625" style="456" customWidth="1"/>
    <col min="4613" max="4613" width="10.81640625" style="456" customWidth="1"/>
    <col min="4614" max="4614" width="19" style="456" customWidth="1"/>
    <col min="4615" max="4615" width="3.81640625" style="456" customWidth="1"/>
    <col min="4616" max="4616" width="19" style="456" customWidth="1"/>
    <col min="4617" max="4617" width="3.81640625" style="456" customWidth="1"/>
    <col min="4618" max="4618" width="19" style="456" customWidth="1"/>
    <col min="4619" max="4619" width="3.81640625" style="456" customWidth="1"/>
    <col min="4620" max="4620" width="19" style="456" customWidth="1"/>
    <col min="4621" max="4621" width="8.90625" style="456"/>
    <col min="4622" max="4622" width="19" style="456" customWidth="1"/>
    <col min="4623" max="4623" width="3.81640625" style="456" customWidth="1"/>
    <col min="4624" max="4624" width="19" style="456" customWidth="1"/>
    <col min="4625" max="4866" width="8.90625" style="456"/>
    <col min="4867" max="4867" width="17.36328125" style="456" customWidth="1"/>
    <col min="4868" max="4868" width="20.90625" style="456" customWidth="1"/>
    <col min="4869" max="4869" width="10.81640625" style="456" customWidth="1"/>
    <col min="4870" max="4870" width="19" style="456" customWidth="1"/>
    <col min="4871" max="4871" width="3.81640625" style="456" customWidth="1"/>
    <col min="4872" max="4872" width="19" style="456" customWidth="1"/>
    <col min="4873" max="4873" width="3.81640625" style="456" customWidth="1"/>
    <col min="4874" max="4874" width="19" style="456" customWidth="1"/>
    <col min="4875" max="4875" width="3.81640625" style="456" customWidth="1"/>
    <col min="4876" max="4876" width="19" style="456" customWidth="1"/>
    <col min="4877" max="4877" width="8.90625" style="456"/>
    <col min="4878" max="4878" width="19" style="456" customWidth="1"/>
    <col min="4879" max="4879" width="3.81640625" style="456" customWidth="1"/>
    <col min="4880" max="4880" width="19" style="456" customWidth="1"/>
    <col min="4881" max="5122" width="8.90625" style="456"/>
    <col min="5123" max="5123" width="17.36328125" style="456" customWidth="1"/>
    <col min="5124" max="5124" width="20.90625" style="456" customWidth="1"/>
    <col min="5125" max="5125" width="10.81640625" style="456" customWidth="1"/>
    <col min="5126" max="5126" width="19" style="456" customWidth="1"/>
    <col min="5127" max="5127" width="3.81640625" style="456" customWidth="1"/>
    <col min="5128" max="5128" width="19" style="456" customWidth="1"/>
    <col min="5129" max="5129" width="3.81640625" style="456" customWidth="1"/>
    <col min="5130" max="5130" width="19" style="456" customWidth="1"/>
    <col min="5131" max="5131" width="3.81640625" style="456" customWidth="1"/>
    <col min="5132" max="5132" width="19" style="456" customWidth="1"/>
    <col min="5133" max="5133" width="8.90625" style="456"/>
    <col min="5134" max="5134" width="19" style="456" customWidth="1"/>
    <col min="5135" max="5135" width="3.81640625" style="456" customWidth="1"/>
    <col min="5136" max="5136" width="19" style="456" customWidth="1"/>
    <col min="5137" max="5378" width="8.90625" style="456"/>
    <col min="5379" max="5379" width="17.36328125" style="456" customWidth="1"/>
    <col min="5380" max="5380" width="20.90625" style="456" customWidth="1"/>
    <col min="5381" max="5381" width="10.81640625" style="456" customWidth="1"/>
    <col min="5382" max="5382" width="19" style="456" customWidth="1"/>
    <col min="5383" max="5383" width="3.81640625" style="456" customWidth="1"/>
    <col min="5384" max="5384" width="19" style="456" customWidth="1"/>
    <col min="5385" max="5385" width="3.81640625" style="456" customWidth="1"/>
    <col min="5386" max="5386" width="19" style="456" customWidth="1"/>
    <col min="5387" max="5387" width="3.81640625" style="456" customWidth="1"/>
    <col min="5388" max="5388" width="19" style="456" customWidth="1"/>
    <col min="5389" max="5389" width="8.90625" style="456"/>
    <col min="5390" max="5390" width="19" style="456" customWidth="1"/>
    <col min="5391" max="5391" width="3.81640625" style="456" customWidth="1"/>
    <col min="5392" max="5392" width="19" style="456" customWidth="1"/>
    <col min="5393" max="5634" width="8.90625" style="456"/>
    <col min="5635" max="5635" width="17.36328125" style="456" customWidth="1"/>
    <col min="5636" max="5636" width="20.90625" style="456" customWidth="1"/>
    <col min="5637" max="5637" width="10.81640625" style="456" customWidth="1"/>
    <col min="5638" max="5638" width="19" style="456" customWidth="1"/>
    <col min="5639" max="5639" width="3.81640625" style="456" customWidth="1"/>
    <col min="5640" max="5640" width="19" style="456" customWidth="1"/>
    <col min="5641" max="5641" width="3.81640625" style="456" customWidth="1"/>
    <col min="5642" max="5642" width="19" style="456" customWidth="1"/>
    <col min="5643" max="5643" width="3.81640625" style="456" customWidth="1"/>
    <col min="5644" max="5644" width="19" style="456" customWidth="1"/>
    <col min="5645" max="5645" width="8.90625" style="456"/>
    <col min="5646" max="5646" width="19" style="456" customWidth="1"/>
    <col min="5647" max="5647" width="3.81640625" style="456" customWidth="1"/>
    <col min="5648" max="5648" width="19" style="456" customWidth="1"/>
    <col min="5649" max="5890" width="8.90625" style="456"/>
    <col min="5891" max="5891" width="17.36328125" style="456" customWidth="1"/>
    <col min="5892" max="5892" width="20.90625" style="456" customWidth="1"/>
    <col min="5893" max="5893" width="10.81640625" style="456" customWidth="1"/>
    <col min="5894" max="5894" width="19" style="456" customWidth="1"/>
    <col min="5895" max="5895" width="3.81640625" style="456" customWidth="1"/>
    <col min="5896" max="5896" width="19" style="456" customWidth="1"/>
    <col min="5897" max="5897" width="3.81640625" style="456" customWidth="1"/>
    <col min="5898" max="5898" width="19" style="456" customWidth="1"/>
    <col min="5899" max="5899" width="3.81640625" style="456" customWidth="1"/>
    <col min="5900" max="5900" width="19" style="456" customWidth="1"/>
    <col min="5901" max="5901" width="8.90625" style="456"/>
    <col min="5902" max="5902" width="19" style="456" customWidth="1"/>
    <col min="5903" max="5903" width="3.81640625" style="456" customWidth="1"/>
    <col min="5904" max="5904" width="19" style="456" customWidth="1"/>
    <col min="5905" max="6146" width="8.90625" style="456"/>
    <col min="6147" max="6147" width="17.36328125" style="456" customWidth="1"/>
    <col min="6148" max="6148" width="20.90625" style="456" customWidth="1"/>
    <col min="6149" max="6149" width="10.81640625" style="456" customWidth="1"/>
    <col min="6150" max="6150" width="19" style="456" customWidth="1"/>
    <col min="6151" max="6151" width="3.81640625" style="456" customWidth="1"/>
    <col min="6152" max="6152" width="19" style="456" customWidth="1"/>
    <col min="6153" max="6153" width="3.81640625" style="456" customWidth="1"/>
    <col min="6154" max="6154" width="19" style="456" customWidth="1"/>
    <col min="6155" max="6155" width="3.81640625" style="456" customWidth="1"/>
    <col min="6156" max="6156" width="19" style="456" customWidth="1"/>
    <col min="6157" max="6157" width="8.90625" style="456"/>
    <col min="6158" max="6158" width="19" style="456" customWidth="1"/>
    <col min="6159" max="6159" width="3.81640625" style="456" customWidth="1"/>
    <col min="6160" max="6160" width="19" style="456" customWidth="1"/>
    <col min="6161" max="6402" width="8.90625" style="456"/>
    <col min="6403" max="6403" width="17.36328125" style="456" customWidth="1"/>
    <col min="6404" max="6404" width="20.90625" style="456" customWidth="1"/>
    <col min="6405" max="6405" width="10.81640625" style="456" customWidth="1"/>
    <col min="6406" max="6406" width="19" style="456" customWidth="1"/>
    <col min="6407" max="6407" width="3.81640625" style="456" customWidth="1"/>
    <col min="6408" max="6408" width="19" style="456" customWidth="1"/>
    <col min="6409" max="6409" width="3.81640625" style="456" customWidth="1"/>
    <col min="6410" max="6410" width="19" style="456" customWidth="1"/>
    <col min="6411" max="6411" width="3.81640625" style="456" customWidth="1"/>
    <col min="6412" max="6412" width="19" style="456" customWidth="1"/>
    <col min="6413" max="6413" width="8.90625" style="456"/>
    <col min="6414" max="6414" width="19" style="456" customWidth="1"/>
    <col min="6415" max="6415" width="3.81640625" style="456" customWidth="1"/>
    <col min="6416" max="6416" width="19" style="456" customWidth="1"/>
    <col min="6417" max="6658" width="8.90625" style="456"/>
    <col min="6659" max="6659" width="17.36328125" style="456" customWidth="1"/>
    <col min="6660" max="6660" width="20.90625" style="456" customWidth="1"/>
    <col min="6661" max="6661" width="10.81640625" style="456" customWidth="1"/>
    <col min="6662" max="6662" width="19" style="456" customWidth="1"/>
    <col min="6663" max="6663" width="3.81640625" style="456" customWidth="1"/>
    <col min="6664" max="6664" width="19" style="456" customWidth="1"/>
    <col min="6665" max="6665" width="3.81640625" style="456" customWidth="1"/>
    <col min="6666" max="6666" width="19" style="456" customWidth="1"/>
    <col min="6667" max="6667" width="3.81640625" style="456" customWidth="1"/>
    <col min="6668" max="6668" width="19" style="456" customWidth="1"/>
    <col min="6669" max="6669" width="8.90625" style="456"/>
    <col min="6670" max="6670" width="19" style="456" customWidth="1"/>
    <col min="6671" max="6671" width="3.81640625" style="456" customWidth="1"/>
    <col min="6672" max="6672" width="19" style="456" customWidth="1"/>
    <col min="6673" max="6914" width="8.90625" style="456"/>
    <col min="6915" max="6915" width="17.36328125" style="456" customWidth="1"/>
    <col min="6916" max="6916" width="20.90625" style="456" customWidth="1"/>
    <col min="6917" max="6917" width="10.81640625" style="456" customWidth="1"/>
    <col min="6918" max="6918" width="19" style="456" customWidth="1"/>
    <col min="6919" max="6919" width="3.81640625" style="456" customWidth="1"/>
    <col min="6920" max="6920" width="19" style="456" customWidth="1"/>
    <col min="6921" max="6921" width="3.81640625" style="456" customWidth="1"/>
    <col min="6922" max="6922" width="19" style="456" customWidth="1"/>
    <col min="6923" max="6923" width="3.81640625" style="456" customWidth="1"/>
    <col min="6924" max="6924" width="19" style="456" customWidth="1"/>
    <col min="6925" max="6925" width="8.90625" style="456"/>
    <col min="6926" max="6926" width="19" style="456" customWidth="1"/>
    <col min="6927" max="6927" width="3.81640625" style="456" customWidth="1"/>
    <col min="6928" max="6928" width="19" style="456" customWidth="1"/>
    <col min="6929" max="7170" width="8.90625" style="456"/>
    <col min="7171" max="7171" width="17.36328125" style="456" customWidth="1"/>
    <col min="7172" max="7172" width="20.90625" style="456" customWidth="1"/>
    <col min="7173" max="7173" width="10.81640625" style="456" customWidth="1"/>
    <col min="7174" max="7174" width="19" style="456" customWidth="1"/>
    <col min="7175" max="7175" width="3.81640625" style="456" customWidth="1"/>
    <col min="7176" max="7176" width="19" style="456" customWidth="1"/>
    <col min="7177" max="7177" width="3.81640625" style="456" customWidth="1"/>
    <col min="7178" max="7178" width="19" style="456" customWidth="1"/>
    <col min="7179" max="7179" width="3.81640625" style="456" customWidth="1"/>
    <col min="7180" max="7180" width="19" style="456" customWidth="1"/>
    <col min="7181" max="7181" width="8.90625" style="456"/>
    <col min="7182" max="7182" width="19" style="456" customWidth="1"/>
    <col min="7183" max="7183" width="3.81640625" style="456" customWidth="1"/>
    <col min="7184" max="7184" width="19" style="456" customWidth="1"/>
    <col min="7185" max="7426" width="8.90625" style="456"/>
    <col min="7427" max="7427" width="17.36328125" style="456" customWidth="1"/>
    <col min="7428" max="7428" width="20.90625" style="456" customWidth="1"/>
    <col min="7429" max="7429" width="10.81640625" style="456" customWidth="1"/>
    <col min="7430" max="7430" width="19" style="456" customWidth="1"/>
    <col min="7431" max="7431" width="3.81640625" style="456" customWidth="1"/>
    <col min="7432" max="7432" width="19" style="456" customWidth="1"/>
    <col min="7433" max="7433" width="3.81640625" style="456" customWidth="1"/>
    <col min="7434" max="7434" width="19" style="456" customWidth="1"/>
    <col min="7435" max="7435" width="3.81640625" style="456" customWidth="1"/>
    <col min="7436" max="7436" width="19" style="456" customWidth="1"/>
    <col min="7437" max="7437" width="8.90625" style="456"/>
    <col min="7438" max="7438" width="19" style="456" customWidth="1"/>
    <col min="7439" max="7439" width="3.81640625" style="456" customWidth="1"/>
    <col min="7440" max="7440" width="19" style="456" customWidth="1"/>
    <col min="7441" max="7682" width="8.90625" style="456"/>
    <col min="7683" max="7683" width="17.36328125" style="456" customWidth="1"/>
    <col min="7684" max="7684" width="20.90625" style="456" customWidth="1"/>
    <col min="7685" max="7685" width="10.81640625" style="456" customWidth="1"/>
    <col min="7686" max="7686" width="19" style="456" customWidth="1"/>
    <col min="7687" max="7687" width="3.81640625" style="456" customWidth="1"/>
    <col min="7688" max="7688" width="19" style="456" customWidth="1"/>
    <col min="7689" max="7689" width="3.81640625" style="456" customWidth="1"/>
    <col min="7690" max="7690" width="19" style="456" customWidth="1"/>
    <col min="7691" max="7691" width="3.81640625" style="456" customWidth="1"/>
    <col min="7692" max="7692" width="19" style="456" customWidth="1"/>
    <col min="7693" max="7693" width="8.90625" style="456"/>
    <col min="7694" max="7694" width="19" style="456" customWidth="1"/>
    <col min="7695" max="7695" width="3.81640625" style="456" customWidth="1"/>
    <col min="7696" max="7696" width="19" style="456" customWidth="1"/>
    <col min="7697" max="7938" width="8.90625" style="456"/>
    <col min="7939" max="7939" width="17.36328125" style="456" customWidth="1"/>
    <col min="7940" max="7940" width="20.90625" style="456" customWidth="1"/>
    <col min="7941" max="7941" width="10.81640625" style="456" customWidth="1"/>
    <col min="7942" max="7942" width="19" style="456" customWidth="1"/>
    <col min="7943" max="7943" width="3.81640625" style="456" customWidth="1"/>
    <col min="7944" max="7944" width="19" style="456" customWidth="1"/>
    <col min="7945" max="7945" width="3.81640625" style="456" customWidth="1"/>
    <col min="7946" max="7946" width="19" style="456" customWidth="1"/>
    <col min="7947" max="7947" width="3.81640625" style="456" customWidth="1"/>
    <col min="7948" max="7948" width="19" style="456" customWidth="1"/>
    <col min="7949" max="7949" width="8.90625" style="456"/>
    <col min="7950" max="7950" width="19" style="456" customWidth="1"/>
    <col min="7951" max="7951" width="3.81640625" style="456" customWidth="1"/>
    <col min="7952" max="7952" width="19" style="456" customWidth="1"/>
    <col min="7953" max="8194" width="8.90625" style="456"/>
    <col min="8195" max="8195" width="17.36328125" style="456" customWidth="1"/>
    <col min="8196" max="8196" width="20.90625" style="456" customWidth="1"/>
    <col min="8197" max="8197" width="10.81640625" style="456" customWidth="1"/>
    <col min="8198" max="8198" width="19" style="456" customWidth="1"/>
    <col min="8199" max="8199" width="3.81640625" style="456" customWidth="1"/>
    <col min="8200" max="8200" width="19" style="456" customWidth="1"/>
    <col min="8201" max="8201" width="3.81640625" style="456" customWidth="1"/>
    <col min="8202" max="8202" width="19" style="456" customWidth="1"/>
    <col min="8203" max="8203" width="3.81640625" style="456" customWidth="1"/>
    <col min="8204" max="8204" width="19" style="456" customWidth="1"/>
    <col min="8205" max="8205" width="8.90625" style="456"/>
    <col min="8206" max="8206" width="19" style="456" customWidth="1"/>
    <col min="8207" max="8207" width="3.81640625" style="456" customWidth="1"/>
    <col min="8208" max="8208" width="19" style="456" customWidth="1"/>
    <col min="8209" max="8450" width="8.90625" style="456"/>
    <col min="8451" max="8451" width="17.36328125" style="456" customWidth="1"/>
    <col min="8452" max="8452" width="20.90625" style="456" customWidth="1"/>
    <col min="8453" max="8453" width="10.81640625" style="456" customWidth="1"/>
    <col min="8454" max="8454" width="19" style="456" customWidth="1"/>
    <col min="8455" max="8455" width="3.81640625" style="456" customWidth="1"/>
    <col min="8456" max="8456" width="19" style="456" customWidth="1"/>
    <col min="8457" max="8457" width="3.81640625" style="456" customWidth="1"/>
    <col min="8458" max="8458" width="19" style="456" customWidth="1"/>
    <col min="8459" max="8459" width="3.81640625" style="456" customWidth="1"/>
    <col min="8460" max="8460" width="19" style="456" customWidth="1"/>
    <col min="8461" max="8461" width="8.90625" style="456"/>
    <col min="8462" max="8462" width="19" style="456" customWidth="1"/>
    <col min="8463" max="8463" width="3.81640625" style="456" customWidth="1"/>
    <col min="8464" max="8464" width="19" style="456" customWidth="1"/>
    <col min="8465" max="8706" width="8.90625" style="456"/>
    <col min="8707" max="8707" width="17.36328125" style="456" customWidth="1"/>
    <col min="8708" max="8708" width="20.90625" style="456" customWidth="1"/>
    <col min="8709" max="8709" width="10.81640625" style="456" customWidth="1"/>
    <col min="8710" max="8710" width="19" style="456" customWidth="1"/>
    <col min="8711" max="8711" width="3.81640625" style="456" customWidth="1"/>
    <col min="8712" max="8712" width="19" style="456" customWidth="1"/>
    <col min="8713" max="8713" width="3.81640625" style="456" customWidth="1"/>
    <col min="8714" max="8714" width="19" style="456" customWidth="1"/>
    <col min="8715" max="8715" width="3.81640625" style="456" customWidth="1"/>
    <col min="8716" max="8716" width="19" style="456" customWidth="1"/>
    <col min="8717" max="8717" width="8.90625" style="456"/>
    <col min="8718" max="8718" width="19" style="456" customWidth="1"/>
    <col min="8719" max="8719" width="3.81640625" style="456" customWidth="1"/>
    <col min="8720" max="8720" width="19" style="456" customWidth="1"/>
    <col min="8721" max="8962" width="8.90625" style="456"/>
    <col min="8963" max="8963" width="17.36328125" style="456" customWidth="1"/>
    <col min="8964" max="8964" width="20.90625" style="456" customWidth="1"/>
    <col min="8965" max="8965" width="10.81640625" style="456" customWidth="1"/>
    <col min="8966" max="8966" width="19" style="456" customWidth="1"/>
    <col min="8967" max="8967" width="3.81640625" style="456" customWidth="1"/>
    <col min="8968" max="8968" width="19" style="456" customWidth="1"/>
    <col min="8969" max="8969" width="3.81640625" style="456" customWidth="1"/>
    <col min="8970" max="8970" width="19" style="456" customWidth="1"/>
    <col min="8971" max="8971" width="3.81640625" style="456" customWidth="1"/>
    <col min="8972" max="8972" width="19" style="456" customWidth="1"/>
    <col min="8973" max="8973" width="8.90625" style="456"/>
    <col min="8974" max="8974" width="19" style="456" customWidth="1"/>
    <col min="8975" max="8975" width="3.81640625" style="456" customWidth="1"/>
    <col min="8976" max="8976" width="19" style="456" customWidth="1"/>
    <col min="8977" max="9218" width="8.90625" style="456"/>
    <col min="9219" max="9219" width="17.36328125" style="456" customWidth="1"/>
    <col min="9220" max="9220" width="20.90625" style="456" customWidth="1"/>
    <col min="9221" max="9221" width="10.81640625" style="456" customWidth="1"/>
    <col min="9222" max="9222" width="19" style="456" customWidth="1"/>
    <col min="9223" max="9223" width="3.81640625" style="456" customWidth="1"/>
    <col min="9224" max="9224" width="19" style="456" customWidth="1"/>
    <col min="9225" max="9225" width="3.81640625" style="456" customWidth="1"/>
    <col min="9226" max="9226" width="19" style="456" customWidth="1"/>
    <col min="9227" max="9227" width="3.81640625" style="456" customWidth="1"/>
    <col min="9228" max="9228" width="19" style="456" customWidth="1"/>
    <col min="9229" max="9229" width="8.90625" style="456"/>
    <col min="9230" max="9230" width="19" style="456" customWidth="1"/>
    <col min="9231" max="9231" width="3.81640625" style="456" customWidth="1"/>
    <col min="9232" max="9232" width="19" style="456" customWidth="1"/>
    <col min="9233" max="9474" width="8.90625" style="456"/>
    <col min="9475" max="9475" width="17.36328125" style="456" customWidth="1"/>
    <col min="9476" max="9476" width="20.90625" style="456" customWidth="1"/>
    <col min="9477" max="9477" width="10.81640625" style="456" customWidth="1"/>
    <col min="9478" max="9478" width="19" style="456" customWidth="1"/>
    <col min="9479" max="9479" width="3.81640625" style="456" customWidth="1"/>
    <col min="9480" max="9480" width="19" style="456" customWidth="1"/>
    <col min="9481" max="9481" width="3.81640625" style="456" customWidth="1"/>
    <col min="9482" max="9482" width="19" style="456" customWidth="1"/>
    <col min="9483" max="9483" width="3.81640625" style="456" customWidth="1"/>
    <col min="9484" max="9484" width="19" style="456" customWidth="1"/>
    <col min="9485" max="9485" width="8.90625" style="456"/>
    <col min="9486" max="9486" width="19" style="456" customWidth="1"/>
    <col min="9487" max="9487" width="3.81640625" style="456" customWidth="1"/>
    <col min="9488" max="9488" width="19" style="456" customWidth="1"/>
    <col min="9489" max="9730" width="8.90625" style="456"/>
    <col min="9731" max="9731" width="17.36328125" style="456" customWidth="1"/>
    <col min="9732" max="9732" width="20.90625" style="456" customWidth="1"/>
    <col min="9733" max="9733" width="10.81640625" style="456" customWidth="1"/>
    <col min="9734" max="9734" width="19" style="456" customWidth="1"/>
    <col min="9735" max="9735" width="3.81640625" style="456" customWidth="1"/>
    <col min="9736" max="9736" width="19" style="456" customWidth="1"/>
    <col min="9737" max="9737" width="3.81640625" style="456" customWidth="1"/>
    <col min="9738" max="9738" width="19" style="456" customWidth="1"/>
    <col min="9739" max="9739" width="3.81640625" style="456" customWidth="1"/>
    <col min="9740" max="9740" width="19" style="456" customWidth="1"/>
    <col min="9741" max="9741" width="8.90625" style="456"/>
    <col min="9742" max="9742" width="19" style="456" customWidth="1"/>
    <col min="9743" max="9743" width="3.81640625" style="456" customWidth="1"/>
    <col min="9744" max="9744" width="19" style="456" customWidth="1"/>
    <col min="9745" max="9986" width="8.90625" style="456"/>
    <col min="9987" max="9987" width="17.36328125" style="456" customWidth="1"/>
    <col min="9988" max="9988" width="20.90625" style="456" customWidth="1"/>
    <col min="9989" max="9989" width="10.81640625" style="456" customWidth="1"/>
    <col min="9990" max="9990" width="19" style="456" customWidth="1"/>
    <col min="9991" max="9991" width="3.81640625" style="456" customWidth="1"/>
    <col min="9992" max="9992" width="19" style="456" customWidth="1"/>
    <col min="9993" max="9993" width="3.81640625" style="456" customWidth="1"/>
    <col min="9994" max="9994" width="19" style="456" customWidth="1"/>
    <col min="9995" max="9995" width="3.81640625" style="456" customWidth="1"/>
    <col min="9996" max="9996" width="19" style="456" customWidth="1"/>
    <col min="9997" max="9997" width="8.90625" style="456"/>
    <col min="9998" max="9998" width="19" style="456" customWidth="1"/>
    <col min="9999" max="9999" width="3.81640625" style="456" customWidth="1"/>
    <col min="10000" max="10000" width="19" style="456" customWidth="1"/>
    <col min="10001" max="10242" width="8.90625" style="456"/>
    <col min="10243" max="10243" width="17.36328125" style="456" customWidth="1"/>
    <col min="10244" max="10244" width="20.90625" style="456" customWidth="1"/>
    <col min="10245" max="10245" width="10.81640625" style="456" customWidth="1"/>
    <col min="10246" max="10246" width="19" style="456" customWidth="1"/>
    <col min="10247" max="10247" width="3.81640625" style="456" customWidth="1"/>
    <col min="10248" max="10248" width="19" style="456" customWidth="1"/>
    <col min="10249" max="10249" width="3.81640625" style="456" customWidth="1"/>
    <col min="10250" max="10250" width="19" style="456" customWidth="1"/>
    <col min="10251" max="10251" width="3.81640625" style="456" customWidth="1"/>
    <col min="10252" max="10252" width="19" style="456" customWidth="1"/>
    <col min="10253" max="10253" width="8.90625" style="456"/>
    <col min="10254" max="10254" width="19" style="456" customWidth="1"/>
    <col min="10255" max="10255" width="3.81640625" style="456" customWidth="1"/>
    <col min="10256" max="10256" width="19" style="456" customWidth="1"/>
    <col min="10257" max="10498" width="8.90625" style="456"/>
    <col min="10499" max="10499" width="17.36328125" style="456" customWidth="1"/>
    <col min="10500" max="10500" width="20.90625" style="456" customWidth="1"/>
    <col min="10501" max="10501" width="10.81640625" style="456" customWidth="1"/>
    <col min="10502" max="10502" width="19" style="456" customWidth="1"/>
    <col min="10503" max="10503" width="3.81640625" style="456" customWidth="1"/>
    <col min="10504" max="10504" width="19" style="456" customWidth="1"/>
    <col min="10505" max="10505" width="3.81640625" style="456" customWidth="1"/>
    <col min="10506" max="10506" width="19" style="456" customWidth="1"/>
    <col min="10507" max="10507" width="3.81640625" style="456" customWidth="1"/>
    <col min="10508" max="10508" width="19" style="456" customWidth="1"/>
    <col min="10509" max="10509" width="8.90625" style="456"/>
    <col min="10510" max="10510" width="19" style="456" customWidth="1"/>
    <col min="10511" max="10511" width="3.81640625" style="456" customWidth="1"/>
    <col min="10512" max="10512" width="19" style="456" customWidth="1"/>
    <col min="10513" max="10754" width="8.90625" style="456"/>
    <col min="10755" max="10755" width="17.36328125" style="456" customWidth="1"/>
    <col min="10756" max="10756" width="20.90625" style="456" customWidth="1"/>
    <col min="10757" max="10757" width="10.81640625" style="456" customWidth="1"/>
    <col min="10758" max="10758" width="19" style="456" customWidth="1"/>
    <col min="10759" max="10759" width="3.81640625" style="456" customWidth="1"/>
    <col min="10760" max="10760" width="19" style="456" customWidth="1"/>
    <col min="10761" max="10761" width="3.81640625" style="456" customWidth="1"/>
    <col min="10762" max="10762" width="19" style="456" customWidth="1"/>
    <col min="10763" max="10763" width="3.81640625" style="456" customWidth="1"/>
    <col min="10764" max="10764" width="19" style="456" customWidth="1"/>
    <col min="10765" max="10765" width="8.90625" style="456"/>
    <col min="10766" max="10766" width="19" style="456" customWidth="1"/>
    <col min="10767" max="10767" width="3.81640625" style="456" customWidth="1"/>
    <col min="10768" max="10768" width="19" style="456" customWidth="1"/>
    <col min="10769" max="11010" width="8.90625" style="456"/>
    <col min="11011" max="11011" width="17.36328125" style="456" customWidth="1"/>
    <col min="11012" max="11012" width="20.90625" style="456" customWidth="1"/>
    <col min="11013" max="11013" width="10.81640625" style="456" customWidth="1"/>
    <col min="11014" max="11014" width="19" style="456" customWidth="1"/>
    <col min="11015" max="11015" width="3.81640625" style="456" customWidth="1"/>
    <col min="11016" max="11016" width="19" style="456" customWidth="1"/>
    <col min="11017" max="11017" width="3.81640625" style="456" customWidth="1"/>
    <col min="11018" max="11018" width="19" style="456" customWidth="1"/>
    <col min="11019" max="11019" width="3.81640625" style="456" customWidth="1"/>
    <col min="11020" max="11020" width="19" style="456" customWidth="1"/>
    <col min="11021" max="11021" width="8.90625" style="456"/>
    <col min="11022" max="11022" width="19" style="456" customWidth="1"/>
    <col min="11023" max="11023" width="3.81640625" style="456" customWidth="1"/>
    <col min="11024" max="11024" width="19" style="456" customWidth="1"/>
    <col min="11025" max="11266" width="8.90625" style="456"/>
    <col min="11267" max="11267" width="17.36328125" style="456" customWidth="1"/>
    <col min="11268" max="11268" width="20.90625" style="456" customWidth="1"/>
    <col min="11269" max="11269" width="10.81640625" style="456" customWidth="1"/>
    <col min="11270" max="11270" width="19" style="456" customWidth="1"/>
    <col min="11271" max="11271" width="3.81640625" style="456" customWidth="1"/>
    <col min="11272" max="11272" width="19" style="456" customWidth="1"/>
    <col min="11273" max="11273" width="3.81640625" style="456" customWidth="1"/>
    <col min="11274" max="11274" width="19" style="456" customWidth="1"/>
    <col min="11275" max="11275" width="3.81640625" style="456" customWidth="1"/>
    <col min="11276" max="11276" width="19" style="456" customWidth="1"/>
    <col min="11277" max="11277" width="8.90625" style="456"/>
    <col min="11278" max="11278" width="19" style="456" customWidth="1"/>
    <col min="11279" max="11279" width="3.81640625" style="456" customWidth="1"/>
    <col min="11280" max="11280" width="19" style="456" customWidth="1"/>
    <col min="11281" max="11522" width="8.90625" style="456"/>
    <col min="11523" max="11523" width="17.36328125" style="456" customWidth="1"/>
    <col min="11524" max="11524" width="20.90625" style="456" customWidth="1"/>
    <col min="11525" max="11525" width="10.81640625" style="456" customWidth="1"/>
    <col min="11526" max="11526" width="19" style="456" customWidth="1"/>
    <col min="11527" max="11527" width="3.81640625" style="456" customWidth="1"/>
    <col min="11528" max="11528" width="19" style="456" customWidth="1"/>
    <col min="11529" max="11529" width="3.81640625" style="456" customWidth="1"/>
    <col min="11530" max="11530" width="19" style="456" customWidth="1"/>
    <col min="11531" max="11531" width="3.81640625" style="456" customWidth="1"/>
    <col min="11532" max="11532" width="19" style="456" customWidth="1"/>
    <col min="11533" max="11533" width="8.90625" style="456"/>
    <col min="11534" max="11534" width="19" style="456" customWidth="1"/>
    <col min="11535" max="11535" width="3.81640625" style="456" customWidth="1"/>
    <col min="11536" max="11536" width="19" style="456" customWidth="1"/>
    <col min="11537" max="11778" width="8.90625" style="456"/>
    <col min="11779" max="11779" width="17.36328125" style="456" customWidth="1"/>
    <col min="11780" max="11780" width="20.90625" style="456" customWidth="1"/>
    <col min="11781" max="11781" width="10.81640625" style="456" customWidth="1"/>
    <col min="11782" max="11782" width="19" style="456" customWidth="1"/>
    <col min="11783" max="11783" width="3.81640625" style="456" customWidth="1"/>
    <col min="11784" max="11784" width="19" style="456" customWidth="1"/>
    <col min="11785" max="11785" width="3.81640625" style="456" customWidth="1"/>
    <col min="11786" max="11786" width="19" style="456" customWidth="1"/>
    <col min="11787" max="11787" width="3.81640625" style="456" customWidth="1"/>
    <col min="11788" max="11788" width="19" style="456" customWidth="1"/>
    <col min="11789" max="11789" width="8.90625" style="456"/>
    <col min="11790" max="11790" width="19" style="456" customWidth="1"/>
    <col min="11791" max="11791" width="3.81640625" style="456" customWidth="1"/>
    <col min="11792" max="11792" width="19" style="456" customWidth="1"/>
    <col min="11793" max="12034" width="8.90625" style="456"/>
    <col min="12035" max="12035" width="17.36328125" style="456" customWidth="1"/>
    <col min="12036" max="12036" width="20.90625" style="456" customWidth="1"/>
    <col min="12037" max="12037" width="10.81640625" style="456" customWidth="1"/>
    <col min="12038" max="12038" width="19" style="456" customWidth="1"/>
    <col min="12039" max="12039" width="3.81640625" style="456" customWidth="1"/>
    <col min="12040" max="12040" width="19" style="456" customWidth="1"/>
    <col min="12041" max="12041" width="3.81640625" style="456" customWidth="1"/>
    <col min="12042" max="12042" width="19" style="456" customWidth="1"/>
    <col min="12043" max="12043" width="3.81640625" style="456" customWidth="1"/>
    <col min="12044" max="12044" width="19" style="456" customWidth="1"/>
    <col min="12045" max="12045" width="8.90625" style="456"/>
    <col min="12046" max="12046" width="19" style="456" customWidth="1"/>
    <col min="12047" max="12047" width="3.81640625" style="456" customWidth="1"/>
    <col min="12048" max="12048" width="19" style="456" customWidth="1"/>
    <col min="12049" max="12290" width="8.90625" style="456"/>
    <col min="12291" max="12291" width="17.36328125" style="456" customWidth="1"/>
    <col min="12292" max="12292" width="20.90625" style="456" customWidth="1"/>
    <col min="12293" max="12293" width="10.81640625" style="456" customWidth="1"/>
    <col min="12294" max="12294" width="19" style="456" customWidth="1"/>
    <col min="12295" max="12295" width="3.81640625" style="456" customWidth="1"/>
    <col min="12296" max="12296" width="19" style="456" customWidth="1"/>
    <col min="12297" max="12297" width="3.81640625" style="456" customWidth="1"/>
    <col min="12298" max="12298" width="19" style="456" customWidth="1"/>
    <col min="12299" max="12299" width="3.81640625" style="456" customWidth="1"/>
    <col min="12300" max="12300" width="19" style="456" customWidth="1"/>
    <col min="12301" max="12301" width="8.90625" style="456"/>
    <col min="12302" max="12302" width="19" style="456" customWidth="1"/>
    <col min="12303" max="12303" width="3.81640625" style="456" customWidth="1"/>
    <col min="12304" max="12304" width="19" style="456" customWidth="1"/>
    <col min="12305" max="12546" width="8.90625" style="456"/>
    <col min="12547" max="12547" width="17.36328125" style="456" customWidth="1"/>
    <col min="12548" max="12548" width="20.90625" style="456" customWidth="1"/>
    <col min="12549" max="12549" width="10.81640625" style="456" customWidth="1"/>
    <col min="12550" max="12550" width="19" style="456" customWidth="1"/>
    <col min="12551" max="12551" width="3.81640625" style="456" customWidth="1"/>
    <col min="12552" max="12552" width="19" style="456" customWidth="1"/>
    <col min="12553" max="12553" width="3.81640625" style="456" customWidth="1"/>
    <col min="12554" max="12554" width="19" style="456" customWidth="1"/>
    <col min="12555" max="12555" width="3.81640625" style="456" customWidth="1"/>
    <col min="12556" max="12556" width="19" style="456" customWidth="1"/>
    <col min="12557" max="12557" width="8.90625" style="456"/>
    <col min="12558" max="12558" width="19" style="456" customWidth="1"/>
    <col min="12559" max="12559" width="3.81640625" style="456" customWidth="1"/>
    <col min="12560" max="12560" width="19" style="456" customWidth="1"/>
    <col min="12561" max="12802" width="8.90625" style="456"/>
    <col min="12803" max="12803" width="17.36328125" style="456" customWidth="1"/>
    <col min="12804" max="12804" width="20.90625" style="456" customWidth="1"/>
    <col min="12805" max="12805" width="10.81640625" style="456" customWidth="1"/>
    <col min="12806" max="12806" width="19" style="456" customWidth="1"/>
    <col min="12807" max="12807" width="3.81640625" style="456" customWidth="1"/>
    <col min="12808" max="12808" width="19" style="456" customWidth="1"/>
    <col min="12809" max="12809" width="3.81640625" style="456" customWidth="1"/>
    <col min="12810" max="12810" width="19" style="456" customWidth="1"/>
    <col min="12811" max="12811" width="3.81640625" style="456" customWidth="1"/>
    <col min="12812" max="12812" width="19" style="456" customWidth="1"/>
    <col min="12813" max="12813" width="8.90625" style="456"/>
    <col min="12814" max="12814" width="19" style="456" customWidth="1"/>
    <col min="12815" max="12815" width="3.81640625" style="456" customWidth="1"/>
    <col min="12816" max="12816" width="19" style="456" customWidth="1"/>
    <col min="12817" max="13058" width="8.90625" style="456"/>
    <col min="13059" max="13059" width="17.36328125" style="456" customWidth="1"/>
    <col min="13060" max="13060" width="20.90625" style="456" customWidth="1"/>
    <col min="13061" max="13061" width="10.81640625" style="456" customWidth="1"/>
    <col min="13062" max="13062" width="19" style="456" customWidth="1"/>
    <col min="13063" max="13063" width="3.81640625" style="456" customWidth="1"/>
    <col min="13064" max="13064" width="19" style="456" customWidth="1"/>
    <col min="13065" max="13065" width="3.81640625" style="456" customWidth="1"/>
    <col min="13066" max="13066" width="19" style="456" customWidth="1"/>
    <col min="13067" max="13067" width="3.81640625" style="456" customWidth="1"/>
    <col min="13068" max="13068" width="19" style="456" customWidth="1"/>
    <col min="13069" max="13069" width="8.90625" style="456"/>
    <col min="13070" max="13070" width="19" style="456" customWidth="1"/>
    <col min="13071" max="13071" width="3.81640625" style="456" customWidth="1"/>
    <col min="13072" max="13072" width="19" style="456" customWidth="1"/>
    <col min="13073" max="13314" width="8.90625" style="456"/>
    <col min="13315" max="13315" width="17.36328125" style="456" customWidth="1"/>
    <col min="13316" max="13316" width="20.90625" style="456" customWidth="1"/>
    <col min="13317" max="13317" width="10.81640625" style="456" customWidth="1"/>
    <col min="13318" max="13318" width="19" style="456" customWidth="1"/>
    <col min="13319" max="13319" width="3.81640625" style="456" customWidth="1"/>
    <col min="13320" max="13320" width="19" style="456" customWidth="1"/>
    <col min="13321" max="13321" width="3.81640625" style="456" customWidth="1"/>
    <col min="13322" max="13322" width="19" style="456" customWidth="1"/>
    <col min="13323" max="13323" width="3.81640625" style="456" customWidth="1"/>
    <col min="13324" max="13324" width="19" style="456" customWidth="1"/>
    <col min="13325" max="13325" width="8.90625" style="456"/>
    <col min="13326" max="13326" width="19" style="456" customWidth="1"/>
    <col min="13327" max="13327" width="3.81640625" style="456" customWidth="1"/>
    <col min="13328" max="13328" width="19" style="456" customWidth="1"/>
    <col min="13329" max="13570" width="8.90625" style="456"/>
    <col min="13571" max="13571" width="17.36328125" style="456" customWidth="1"/>
    <col min="13572" max="13572" width="20.90625" style="456" customWidth="1"/>
    <col min="13573" max="13573" width="10.81640625" style="456" customWidth="1"/>
    <col min="13574" max="13574" width="19" style="456" customWidth="1"/>
    <col min="13575" max="13575" width="3.81640625" style="456" customWidth="1"/>
    <col min="13576" max="13576" width="19" style="456" customWidth="1"/>
    <col min="13577" max="13577" width="3.81640625" style="456" customWidth="1"/>
    <col min="13578" max="13578" width="19" style="456" customWidth="1"/>
    <col min="13579" max="13579" width="3.81640625" style="456" customWidth="1"/>
    <col min="13580" max="13580" width="19" style="456" customWidth="1"/>
    <col min="13581" max="13581" width="8.90625" style="456"/>
    <col min="13582" max="13582" width="19" style="456" customWidth="1"/>
    <col min="13583" max="13583" width="3.81640625" style="456" customWidth="1"/>
    <col min="13584" max="13584" width="19" style="456" customWidth="1"/>
    <col min="13585" max="13826" width="8.90625" style="456"/>
    <col min="13827" max="13827" width="17.36328125" style="456" customWidth="1"/>
    <col min="13828" max="13828" width="20.90625" style="456" customWidth="1"/>
    <col min="13829" max="13829" width="10.81640625" style="456" customWidth="1"/>
    <col min="13830" max="13830" width="19" style="456" customWidth="1"/>
    <col min="13831" max="13831" width="3.81640625" style="456" customWidth="1"/>
    <col min="13832" max="13832" width="19" style="456" customWidth="1"/>
    <col min="13833" max="13833" width="3.81640625" style="456" customWidth="1"/>
    <col min="13834" max="13834" width="19" style="456" customWidth="1"/>
    <col min="13835" max="13835" width="3.81640625" style="456" customWidth="1"/>
    <col min="13836" max="13836" width="19" style="456" customWidth="1"/>
    <col min="13837" max="13837" width="8.90625" style="456"/>
    <col min="13838" max="13838" width="19" style="456" customWidth="1"/>
    <col min="13839" max="13839" width="3.81640625" style="456" customWidth="1"/>
    <col min="13840" max="13840" width="19" style="456" customWidth="1"/>
    <col min="13841" max="14082" width="8.90625" style="456"/>
    <col min="14083" max="14083" width="17.36328125" style="456" customWidth="1"/>
    <col min="14084" max="14084" width="20.90625" style="456" customWidth="1"/>
    <col min="14085" max="14085" width="10.81640625" style="456" customWidth="1"/>
    <col min="14086" max="14086" width="19" style="456" customWidth="1"/>
    <col min="14087" max="14087" width="3.81640625" style="456" customWidth="1"/>
    <col min="14088" max="14088" width="19" style="456" customWidth="1"/>
    <col min="14089" max="14089" width="3.81640625" style="456" customWidth="1"/>
    <col min="14090" max="14090" width="19" style="456" customWidth="1"/>
    <col min="14091" max="14091" width="3.81640625" style="456" customWidth="1"/>
    <col min="14092" max="14092" width="19" style="456" customWidth="1"/>
    <col min="14093" max="14093" width="8.90625" style="456"/>
    <col min="14094" max="14094" width="19" style="456" customWidth="1"/>
    <col min="14095" max="14095" width="3.81640625" style="456" customWidth="1"/>
    <col min="14096" max="14096" width="19" style="456" customWidth="1"/>
    <col min="14097" max="14338" width="8.90625" style="456"/>
    <col min="14339" max="14339" width="17.36328125" style="456" customWidth="1"/>
    <col min="14340" max="14340" width="20.90625" style="456" customWidth="1"/>
    <col min="14341" max="14341" width="10.81640625" style="456" customWidth="1"/>
    <col min="14342" max="14342" width="19" style="456" customWidth="1"/>
    <col min="14343" max="14343" width="3.81640625" style="456" customWidth="1"/>
    <col min="14344" max="14344" width="19" style="456" customWidth="1"/>
    <col min="14345" max="14345" width="3.81640625" style="456" customWidth="1"/>
    <col min="14346" max="14346" width="19" style="456" customWidth="1"/>
    <col min="14347" max="14347" width="3.81640625" style="456" customWidth="1"/>
    <col min="14348" max="14348" width="19" style="456" customWidth="1"/>
    <col min="14349" max="14349" width="8.90625" style="456"/>
    <col min="14350" max="14350" width="19" style="456" customWidth="1"/>
    <col min="14351" max="14351" width="3.81640625" style="456" customWidth="1"/>
    <col min="14352" max="14352" width="19" style="456" customWidth="1"/>
    <col min="14353" max="14594" width="8.90625" style="456"/>
    <col min="14595" max="14595" width="17.36328125" style="456" customWidth="1"/>
    <col min="14596" max="14596" width="20.90625" style="456" customWidth="1"/>
    <col min="14597" max="14597" width="10.81640625" style="456" customWidth="1"/>
    <col min="14598" max="14598" width="19" style="456" customWidth="1"/>
    <col min="14599" max="14599" width="3.81640625" style="456" customWidth="1"/>
    <col min="14600" max="14600" width="19" style="456" customWidth="1"/>
    <col min="14601" max="14601" width="3.81640625" style="456" customWidth="1"/>
    <col min="14602" max="14602" width="19" style="456" customWidth="1"/>
    <col min="14603" max="14603" width="3.81640625" style="456" customWidth="1"/>
    <col min="14604" max="14604" width="19" style="456" customWidth="1"/>
    <col min="14605" max="14605" width="8.90625" style="456"/>
    <col min="14606" max="14606" width="19" style="456" customWidth="1"/>
    <col min="14607" max="14607" width="3.81640625" style="456" customWidth="1"/>
    <col min="14608" max="14608" width="19" style="456" customWidth="1"/>
    <col min="14609" max="14850" width="8.90625" style="456"/>
    <col min="14851" max="14851" width="17.36328125" style="456" customWidth="1"/>
    <col min="14852" max="14852" width="20.90625" style="456" customWidth="1"/>
    <col min="14853" max="14853" width="10.81640625" style="456" customWidth="1"/>
    <col min="14854" max="14854" width="19" style="456" customWidth="1"/>
    <col min="14855" max="14855" width="3.81640625" style="456" customWidth="1"/>
    <col min="14856" max="14856" width="19" style="456" customWidth="1"/>
    <col min="14857" max="14857" width="3.81640625" style="456" customWidth="1"/>
    <col min="14858" max="14858" width="19" style="456" customWidth="1"/>
    <col min="14859" max="14859" width="3.81640625" style="456" customWidth="1"/>
    <col min="14860" max="14860" width="19" style="456" customWidth="1"/>
    <col min="14861" max="14861" width="8.90625" style="456"/>
    <col min="14862" max="14862" width="19" style="456" customWidth="1"/>
    <col min="14863" max="14863" width="3.81640625" style="456" customWidth="1"/>
    <col min="14864" max="14864" width="19" style="456" customWidth="1"/>
    <col min="14865" max="15106" width="8.90625" style="456"/>
    <col min="15107" max="15107" width="17.36328125" style="456" customWidth="1"/>
    <col min="15108" max="15108" width="20.90625" style="456" customWidth="1"/>
    <col min="15109" max="15109" width="10.81640625" style="456" customWidth="1"/>
    <col min="15110" max="15110" width="19" style="456" customWidth="1"/>
    <col min="15111" max="15111" width="3.81640625" style="456" customWidth="1"/>
    <col min="15112" max="15112" width="19" style="456" customWidth="1"/>
    <col min="15113" max="15113" width="3.81640625" style="456" customWidth="1"/>
    <col min="15114" max="15114" width="19" style="456" customWidth="1"/>
    <col min="15115" max="15115" width="3.81640625" style="456" customWidth="1"/>
    <col min="15116" max="15116" width="19" style="456" customWidth="1"/>
    <col min="15117" max="15117" width="8.90625" style="456"/>
    <col min="15118" max="15118" width="19" style="456" customWidth="1"/>
    <col min="15119" max="15119" width="3.81640625" style="456" customWidth="1"/>
    <col min="15120" max="15120" width="19" style="456" customWidth="1"/>
    <col min="15121" max="15362" width="8.90625" style="456"/>
    <col min="15363" max="15363" width="17.36328125" style="456" customWidth="1"/>
    <col min="15364" max="15364" width="20.90625" style="456" customWidth="1"/>
    <col min="15365" max="15365" width="10.81640625" style="456" customWidth="1"/>
    <col min="15366" max="15366" width="19" style="456" customWidth="1"/>
    <col min="15367" max="15367" width="3.81640625" style="456" customWidth="1"/>
    <col min="15368" max="15368" width="19" style="456" customWidth="1"/>
    <col min="15369" max="15369" width="3.81640625" style="456" customWidth="1"/>
    <col min="15370" max="15370" width="19" style="456" customWidth="1"/>
    <col min="15371" max="15371" width="3.81640625" style="456" customWidth="1"/>
    <col min="15372" max="15372" width="19" style="456" customWidth="1"/>
    <col min="15373" max="15373" width="8.90625" style="456"/>
    <col min="15374" max="15374" width="19" style="456" customWidth="1"/>
    <col min="15375" max="15375" width="3.81640625" style="456" customWidth="1"/>
    <col min="15376" max="15376" width="19" style="456" customWidth="1"/>
    <col min="15377" max="15618" width="8.90625" style="456"/>
    <col min="15619" max="15619" width="17.36328125" style="456" customWidth="1"/>
    <col min="15620" max="15620" width="20.90625" style="456" customWidth="1"/>
    <col min="15621" max="15621" width="10.81640625" style="456" customWidth="1"/>
    <col min="15622" max="15622" width="19" style="456" customWidth="1"/>
    <col min="15623" max="15623" width="3.81640625" style="456" customWidth="1"/>
    <col min="15624" max="15624" width="19" style="456" customWidth="1"/>
    <col min="15625" max="15625" width="3.81640625" style="456" customWidth="1"/>
    <col min="15626" max="15626" width="19" style="456" customWidth="1"/>
    <col min="15627" max="15627" width="3.81640625" style="456" customWidth="1"/>
    <col min="15628" max="15628" width="19" style="456" customWidth="1"/>
    <col min="15629" max="15629" width="8.90625" style="456"/>
    <col min="15630" max="15630" width="19" style="456" customWidth="1"/>
    <col min="15631" max="15631" width="3.81640625" style="456" customWidth="1"/>
    <col min="15632" max="15632" width="19" style="456" customWidth="1"/>
    <col min="15633" max="15874" width="8.90625" style="456"/>
    <col min="15875" max="15875" width="17.36328125" style="456" customWidth="1"/>
    <col min="15876" max="15876" width="20.90625" style="456" customWidth="1"/>
    <col min="15877" max="15877" width="10.81640625" style="456" customWidth="1"/>
    <col min="15878" max="15878" width="19" style="456" customWidth="1"/>
    <col min="15879" max="15879" width="3.81640625" style="456" customWidth="1"/>
    <col min="15880" max="15880" width="19" style="456" customWidth="1"/>
    <col min="15881" max="15881" width="3.81640625" style="456" customWidth="1"/>
    <col min="15882" max="15882" width="19" style="456" customWidth="1"/>
    <col min="15883" max="15883" width="3.81640625" style="456" customWidth="1"/>
    <col min="15884" max="15884" width="19" style="456" customWidth="1"/>
    <col min="15885" max="15885" width="8.90625" style="456"/>
    <col min="15886" max="15886" width="19" style="456" customWidth="1"/>
    <col min="15887" max="15887" width="3.81640625" style="456" customWidth="1"/>
    <col min="15888" max="15888" width="19" style="456" customWidth="1"/>
    <col min="15889" max="16130" width="8.90625" style="456"/>
    <col min="16131" max="16131" width="17.36328125" style="456" customWidth="1"/>
    <col min="16132" max="16132" width="20.90625" style="456" customWidth="1"/>
    <col min="16133" max="16133" width="10.81640625" style="456" customWidth="1"/>
    <col min="16134" max="16134" width="19" style="456" customWidth="1"/>
    <col min="16135" max="16135" width="3.81640625" style="456" customWidth="1"/>
    <col min="16136" max="16136" width="19" style="456" customWidth="1"/>
    <col min="16137" max="16137" width="3.81640625" style="456" customWidth="1"/>
    <col min="16138" max="16138" width="19" style="456" customWidth="1"/>
    <col min="16139" max="16139" width="3.81640625" style="456" customWidth="1"/>
    <col min="16140" max="16140" width="19" style="456" customWidth="1"/>
    <col min="16141" max="16141" width="8.90625" style="456"/>
    <col min="16142" max="16142" width="19" style="456" customWidth="1"/>
    <col min="16143" max="16143" width="3.81640625" style="456" customWidth="1"/>
    <col min="16144" max="16144" width="19" style="456" customWidth="1"/>
    <col min="16145" max="16384" width="8.90625" style="456"/>
  </cols>
  <sheetData>
    <row r="1" spans="1:29" s="450" customFormat="1">
      <c r="A1" s="446" t="s">
        <v>2</v>
      </c>
      <c r="B1" s="447"/>
      <c r="C1" s="447"/>
      <c r="D1" s="447"/>
      <c r="E1" s="449"/>
      <c r="F1" s="447"/>
      <c r="G1" s="449"/>
      <c r="H1" s="447"/>
      <c r="I1" s="449"/>
      <c r="J1" s="447"/>
      <c r="K1" s="448"/>
      <c r="L1" s="447"/>
      <c r="M1" s="448"/>
      <c r="N1" s="447"/>
      <c r="O1" s="449"/>
      <c r="P1" s="447"/>
      <c r="Q1" s="448"/>
    </row>
    <row r="2" spans="1:29" s="450" customFormat="1">
      <c r="A2" s="446" t="s">
        <v>145</v>
      </c>
      <c r="B2" s="451"/>
      <c r="C2" s="451"/>
      <c r="D2" s="451"/>
      <c r="E2" s="452"/>
      <c r="F2" s="451"/>
      <c r="G2" s="452"/>
      <c r="H2" s="451"/>
      <c r="I2" s="452"/>
      <c r="J2" s="451"/>
      <c r="K2" s="448"/>
      <c r="L2" s="451"/>
      <c r="M2" s="448"/>
      <c r="N2" s="451"/>
      <c r="O2" s="452"/>
      <c r="P2" s="451"/>
      <c r="Q2" s="448"/>
    </row>
    <row r="3" spans="1:29" s="450" customFormat="1" ht="28.2">
      <c r="A3" s="446" t="s">
        <v>228</v>
      </c>
      <c r="B3" s="451"/>
      <c r="C3" s="451"/>
      <c r="D3" s="451"/>
      <c r="E3" s="452"/>
      <c r="F3" s="451"/>
      <c r="G3" s="452"/>
      <c r="H3" s="451"/>
      <c r="I3" s="452"/>
      <c r="J3" s="451"/>
      <c r="K3" s="448"/>
      <c r="L3" s="451"/>
      <c r="M3" s="448"/>
      <c r="N3" s="451"/>
      <c r="O3" s="452"/>
      <c r="P3" s="451"/>
      <c r="Q3" s="448"/>
    </row>
    <row r="4" spans="1:29" s="450" customFormat="1">
      <c r="A4" s="446" t="s">
        <v>46</v>
      </c>
      <c r="B4" s="451"/>
      <c r="C4" s="451"/>
      <c r="D4" s="451"/>
      <c r="E4" s="452"/>
      <c r="F4" s="451"/>
      <c r="G4" s="452"/>
      <c r="H4" s="451"/>
      <c r="I4" s="452"/>
      <c r="J4" s="451"/>
      <c r="K4" s="448"/>
      <c r="L4" s="451"/>
      <c r="M4" s="448"/>
      <c r="N4" s="451"/>
      <c r="O4" s="452"/>
      <c r="P4" s="451"/>
      <c r="Q4" s="448"/>
    </row>
    <row r="5" spans="1:29" s="450" customFormat="1">
      <c r="A5" s="446" t="s">
        <v>6</v>
      </c>
      <c r="B5" s="399"/>
      <c r="C5" s="399"/>
      <c r="D5" s="453"/>
      <c r="E5" s="454"/>
      <c r="F5" s="453"/>
      <c r="G5" s="454"/>
      <c r="H5" s="453"/>
      <c r="I5" s="454"/>
      <c r="J5" s="453"/>
      <c r="K5" s="448"/>
      <c r="L5" s="453"/>
      <c r="M5" s="448"/>
      <c r="N5" s="453"/>
      <c r="O5" s="454"/>
      <c r="P5" s="453"/>
      <c r="Q5" s="448"/>
    </row>
    <row r="6" spans="1:29" s="450" customFormat="1">
      <c r="B6" s="399"/>
      <c r="C6" s="399"/>
      <c r="D6" s="453"/>
      <c r="E6" s="454"/>
      <c r="F6" s="453"/>
      <c r="G6" s="454"/>
      <c r="H6" s="453"/>
      <c r="I6" s="454"/>
      <c r="J6" s="453"/>
      <c r="K6" s="448"/>
      <c r="L6" s="453"/>
      <c r="M6" s="448"/>
      <c r="N6" s="453"/>
      <c r="O6" s="454"/>
      <c r="P6" s="453"/>
      <c r="Q6" s="448"/>
    </row>
    <row r="7" spans="1:29" ht="21.6" thickBot="1">
      <c r="A7" s="455"/>
      <c r="B7" s="455"/>
      <c r="C7" s="455"/>
      <c r="D7" s="504" t="s">
        <v>199</v>
      </c>
      <c r="E7" s="504"/>
      <c r="F7" s="504"/>
      <c r="G7" s="504"/>
      <c r="H7" s="504"/>
      <c r="J7" s="504" t="s">
        <v>200</v>
      </c>
      <c r="K7" s="504"/>
      <c r="L7" s="504"/>
      <c r="M7" s="504"/>
      <c r="N7" s="504"/>
      <c r="P7" s="504" t="s">
        <v>201</v>
      </c>
      <c r="Q7" s="504"/>
      <c r="R7" s="504"/>
      <c r="S7" s="504"/>
      <c r="T7" s="504"/>
      <c r="U7" s="454"/>
      <c r="V7" s="504" t="s">
        <v>202</v>
      </c>
      <c r="W7" s="504"/>
      <c r="X7" s="504"/>
      <c r="Y7" s="504"/>
      <c r="Z7" s="504"/>
    </row>
    <row r="8" spans="1:29" s="461" customFormat="1" ht="28.2">
      <c r="A8" s="452" t="s">
        <v>1</v>
      </c>
      <c r="B8" s="452"/>
      <c r="C8" s="457"/>
      <c r="D8" s="458" t="s">
        <v>177</v>
      </c>
      <c r="E8" s="459"/>
      <c r="F8" s="458" t="s">
        <v>178</v>
      </c>
      <c r="G8" s="459"/>
      <c r="H8" s="458" t="s">
        <v>214</v>
      </c>
      <c r="I8" s="460"/>
      <c r="J8" s="458" t="s">
        <v>177</v>
      </c>
      <c r="K8" s="459"/>
      <c r="L8" s="458" t="s">
        <v>178</v>
      </c>
      <c r="M8" s="459"/>
      <c r="N8" s="458" t="s">
        <v>214</v>
      </c>
      <c r="O8" s="460"/>
      <c r="P8" s="458" t="s">
        <v>177</v>
      </c>
      <c r="Q8" s="459"/>
      <c r="R8" s="458" t="s">
        <v>178</v>
      </c>
      <c r="S8" s="459"/>
      <c r="T8" s="458" t="s">
        <v>214</v>
      </c>
      <c r="U8" s="400"/>
      <c r="V8" s="458" t="s">
        <v>177</v>
      </c>
      <c r="W8" s="459"/>
      <c r="X8" s="458" t="s">
        <v>178</v>
      </c>
      <c r="Y8" s="459"/>
      <c r="Z8" s="458" t="s">
        <v>214</v>
      </c>
      <c r="AC8" s="462"/>
    </row>
    <row r="9" spans="1:29" s="461" customFormat="1">
      <c r="A9" s="457"/>
      <c r="B9" s="457"/>
      <c r="C9" s="457"/>
      <c r="D9" s="457"/>
      <c r="E9" s="452"/>
      <c r="F9" s="457"/>
      <c r="G9" s="452"/>
      <c r="H9" s="457"/>
      <c r="I9" s="452"/>
      <c r="J9" s="468"/>
      <c r="K9" s="460"/>
      <c r="L9" s="457"/>
      <c r="M9" s="460"/>
      <c r="N9" s="457"/>
      <c r="O9" s="452"/>
      <c r="P9" s="457"/>
      <c r="Q9" s="460"/>
    </row>
    <row r="10" spans="1:29">
      <c r="A10" s="469" t="s">
        <v>146</v>
      </c>
      <c r="B10" s="454"/>
      <c r="C10" s="455"/>
      <c r="D10" s="470"/>
      <c r="E10" s="471"/>
      <c r="F10" s="470"/>
      <c r="G10" s="471"/>
      <c r="H10" s="470"/>
      <c r="I10" s="471"/>
      <c r="J10" s="472"/>
      <c r="L10" s="470"/>
      <c r="N10" s="470"/>
      <c r="O10" s="471"/>
      <c r="P10" s="470"/>
    </row>
    <row r="11" spans="1:29" ht="6.75" customHeight="1">
      <c r="A11" s="455"/>
      <c r="B11" s="455"/>
      <c r="C11" s="455"/>
      <c r="D11" s="455"/>
      <c r="E11" s="454"/>
      <c r="F11" s="455"/>
      <c r="G11" s="454"/>
      <c r="H11" s="455"/>
      <c r="I11" s="454"/>
      <c r="J11" s="473"/>
      <c r="L11" s="455"/>
      <c r="N11" s="455"/>
      <c r="O11" s="454"/>
      <c r="P11" s="455"/>
    </row>
    <row r="12" spans="1:29">
      <c r="A12" s="448" t="s">
        <v>147</v>
      </c>
      <c r="B12" s="454"/>
      <c r="C12" s="455"/>
      <c r="D12" s="408">
        <v>2933</v>
      </c>
      <c r="E12" s="409"/>
      <c r="F12" s="408">
        <f>+H12-D12</f>
        <v>7</v>
      </c>
      <c r="G12" s="409"/>
      <c r="H12" s="408">
        <v>2940</v>
      </c>
      <c r="I12" s="409"/>
      <c r="J12" s="410">
        <v>3146</v>
      </c>
      <c r="K12" s="460"/>
      <c r="L12" s="408">
        <f>+N12-J12</f>
        <v>-3</v>
      </c>
      <c r="M12" s="460"/>
      <c r="N12" s="408">
        <v>3143</v>
      </c>
      <c r="O12" s="409"/>
      <c r="P12" s="408">
        <v>3300</v>
      </c>
      <c r="Q12" s="460"/>
      <c r="R12" s="408">
        <f>+T12-P12</f>
        <v>-6</v>
      </c>
      <c r="T12" s="408">
        <v>3294</v>
      </c>
      <c r="U12" s="409"/>
      <c r="V12" s="408">
        <v>3856</v>
      </c>
      <c r="X12" s="408">
        <f>+Z12-V12</f>
        <v>6</v>
      </c>
      <c r="Z12" s="410">
        <v>3862</v>
      </c>
      <c r="AA12" s="460"/>
    </row>
    <row r="13" spans="1:29" s="461" customFormat="1">
      <c r="A13" s="448" t="s">
        <v>148</v>
      </c>
      <c r="B13" s="454"/>
      <c r="C13" s="455"/>
      <c r="D13" s="474">
        <v>3276</v>
      </c>
      <c r="E13" s="475"/>
      <c r="F13" s="474">
        <f t="shared" ref="F13:F15" si="0">+H13-D13</f>
        <v>-26</v>
      </c>
      <c r="G13" s="475"/>
      <c r="H13" s="474">
        <v>3250</v>
      </c>
      <c r="I13" s="475"/>
      <c r="J13" s="476">
        <v>3528</v>
      </c>
      <c r="K13" s="448"/>
      <c r="L13" s="474">
        <f t="shared" ref="L13:L15" si="1">+N13-J13</f>
        <v>6</v>
      </c>
      <c r="M13" s="448"/>
      <c r="N13" s="474">
        <v>3534</v>
      </c>
      <c r="O13" s="475"/>
      <c r="P13" s="474">
        <v>3583</v>
      </c>
      <c r="Q13" s="448"/>
      <c r="R13" s="474">
        <f t="shared" ref="R13:R15" si="2">+T13-P13</f>
        <v>-4</v>
      </c>
      <c r="T13" s="474">
        <v>3579</v>
      </c>
      <c r="U13" s="475"/>
      <c r="V13" s="474">
        <v>3976</v>
      </c>
      <c r="X13" s="474">
        <f t="shared" ref="X13:X15" si="3">+Z13-V13</f>
        <v>16</v>
      </c>
      <c r="Z13" s="476">
        <v>3992</v>
      </c>
      <c r="AA13" s="448"/>
      <c r="AC13" s="456"/>
    </row>
    <row r="14" spans="1:29">
      <c r="A14" s="460" t="s">
        <v>149</v>
      </c>
      <c r="B14" s="452"/>
      <c r="C14" s="457"/>
      <c r="D14" s="474">
        <v>2212</v>
      </c>
      <c r="E14" s="475"/>
      <c r="F14" s="474">
        <f t="shared" si="0"/>
        <v>22</v>
      </c>
      <c r="G14" s="475"/>
      <c r="H14" s="474">
        <v>2234</v>
      </c>
      <c r="I14" s="475"/>
      <c r="J14" s="476">
        <v>2541</v>
      </c>
      <c r="L14" s="474">
        <f t="shared" si="1"/>
        <v>-19</v>
      </c>
      <c r="N14" s="474">
        <v>2522</v>
      </c>
      <c r="O14" s="475"/>
      <c r="P14" s="474">
        <v>2524</v>
      </c>
      <c r="R14" s="474">
        <f t="shared" si="2"/>
        <v>1</v>
      </c>
      <c r="T14" s="474">
        <v>2525</v>
      </c>
      <c r="U14" s="475"/>
      <c r="V14" s="474">
        <v>2682</v>
      </c>
      <c r="X14" s="474">
        <f t="shared" si="3"/>
        <v>-42</v>
      </c>
      <c r="Z14" s="476">
        <v>2640</v>
      </c>
      <c r="AA14" s="448"/>
    </row>
    <row r="15" spans="1:29">
      <c r="A15" s="448" t="s">
        <v>150</v>
      </c>
      <c r="B15" s="454"/>
      <c r="C15" s="455"/>
      <c r="D15" s="477">
        <v>1918</v>
      </c>
      <c r="E15" s="478"/>
      <c r="F15" s="477">
        <f t="shared" si="0"/>
        <v>-5</v>
      </c>
      <c r="G15" s="478"/>
      <c r="H15" s="477">
        <v>1913</v>
      </c>
      <c r="I15" s="478"/>
      <c r="J15" s="479">
        <v>2080</v>
      </c>
      <c r="L15" s="477">
        <f t="shared" si="1"/>
        <v>1</v>
      </c>
      <c r="N15" s="477">
        <v>2081</v>
      </c>
      <c r="O15" s="478"/>
      <c r="P15" s="477">
        <v>1968</v>
      </c>
      <c r="R15" s="477">
        <f t="shared" si="2"/>
        <v>0</v>
      </c>
      <c r="T15" s="477">
        <v>1968</v>
      </c>
      <c r="U15" s="478"/>
      <c r="V15" s="477">
        <v>2280</v>
      </c>
      <c r="X15" s="477">
        <f t="shared" si="3"/>
        <v>0</v>
      </c>
      <c r="Z15" s="479">
        <v>2280</v>
      </c>
      <c r="AA15" s="448"/>
    </row>
    <row r="16" spans="1:29" ht="6.75" customHeight="1">
      <c r="A16" s="454"/>
      <c r="B16" s="454"/>
      <c r="C16" s="455"/>
      <c r="D16" s="480"/>
      <c r="E16" s="481"/>
      <c r="F16" s="480"/>
      <c r="G16" s="481"/>
      <c r="H16" s="480"/>
      <c r="I16" s="481"/>
      <c r="J16" s="482"/>
      <c r="L16" s="480"/>
      <c r="N16" s="480"/>
      <c r="O16" s="481"/>
      <c r="P16" s="480"/>
      <c r="R16" s="480"/>
      <c r="T16" s="480"/>
      <c r="U16" s="481"/>
      <c r="V16" s="480"/>
      <c r="X16" s="480"/>
      <c r="Z16" s="482"/>
      <c r="AA16" s="448"/>
    </row>
    <row r="17" spans="1:27" ht="21.6" thickBot="1">
      <c r="A17" s="454" t="s">
        <v>9</v>
      </c>
      <c r="B17" s="454"/>
      <c r="C17" s="455"/>
      <c r="D17" s="411">
        <f>SUM(D12:D16)</f>
        <v>10339</v>
      </c>
      <c r="E17" s="412"/>
      <c r="F17" s="411">
        <f>SUM(F12:F16)</f>
        <v>-2</v>
      </c>
      <c r="G17" s="412"/>
      <c r="H17" s="411">
        <f>SUM(H12:H16)</f>
        <v>10337</v>
      </c>
      <c r="I17" s="412"/>
      <c r="J17" s="413">
        <f>SUM(J12:J16)</f>
        <v>11295</v>
      </c>
      <c r="L17" s="411">
        <f>SUM(L12:L16)</f>
        <v>-15</v>
      </c>
      <c r="N17" s="411">
        <f>SUM(N12:N16)</f>
        <v>11280</v>
      </c>
      <c r="O17" s="412"/>
      <c r="P17" s="411">
        <f>SUM(P12:P16)</f>
        <v>11375</v>
      </c>
      <c r="R17" s="411">
        <f>SUM(R12:R16)</f>
        <v>-9</v>
      </c>
      <c r="T17" s="411">
        <f>SUM(T12:T16)</f>
        <v>11366</v>
      </c>
      <c r="U17" s="412"/>
      <c r="V17" s="411">
        <f>SUM(V12:V16)</f>
        <v>12794</v>
      </c>
      <c r="X17" s="411">
        <f>SUM(X12:X16)</f>
        <v>-20</v>
      </c>
      <c r="Z17" s="413">
        <f>SUM(Z12:Z16)</f>
        <v>12774</v>
      </c>
      <c r="AA17" s="448"/>
    </row>
    <row r="18" spans="1:27" ht="21.6" thickTop="1">
      <c r="A18" s="454"/>
      <c r="B18" s="454"/>
      <c r="C18" s="455"/>
      <c r="D18" s="480"/>
      <c r="E18" s="481"/>
      <c r="F18" s="480"/>
      <c r="G18" s="481"/>
      <c r="H18" s="480"/>
      <c r="I18" s="481"/>
      <c r="J18" s="482"/>
      <c r="L18" s="480"/>
      <c r="N18" s="480"/>
      <c r="O18" s="481"/>
      <c r="P18" s="480"/>
      <c r="R18" s="480"/>
      <c r="T18" s="480"/>
      <c r="U18" s="481"/>
      <c r="V18" s="480"/>
      <c r="X18" s="480"/>
      <c r="Z18" s="482"/>
      <c r="AA18" s="448"/>
    </row>
    <row r="19" spans="1:27">
      <c r="A19" s="483" t="s">
        <v>151</v>
      </c>
      <c r="B19" s="454"/>
      <c r="C19" s="455"/>
      <c r="D19" s="480"/>
      <c r="E19" s="481"/>
      <c r="F19" s="480"/>
      <c r="G19" s="481"/>
      <c r="H19" s="480"/>
      <c r="I19" s="481"/>
      <c r="J19" s="482"/>
      <c r="L19" s="480"/>
      <c r="N19" s="480"/>
      <c r="O19" s="481"/>
      <c r="P19" s="480"/>
      <c r="R19" s="480"/>
      <c r="T19" s="480"/>
      <c r="U19" s="481"/>
      <c r="V19" s="480"/>
      <c r="X19" s="480"/>
      <c r="Z19" s="482"/>
      <c r="AA19" s="448"/>
    </row>
    <row r="20" spans="1:27" ht="6.75" customHeight="1">
      <c r="A20" s="455"/>
      <c r="B20" s="455"/>
      <c r="C20" s="455"/>
      <c r="D20" s="480"/>
      <c r="E20" s="481"/>
      <c r="F20" s="480"/>
      <c r="G20" s="481"/>
      <c r="H20" s="480"/>
      <c r="I20" s="481"/>
      <c r="J20" s="482"/>
      <c r="L20" s="480"/>
      <c r="N20" s="480"/>
      <c r="O20" s="481"/>
      <c r="P20" s="480"/>
      <c r="R20" s="480"/>
      <c r="T20" s="480"/>
      <c r="U20" s="481"/>
      <c r="V20" s="480"/>
      <c r="X20" s="480"/>
      <c r="Z20" s="482"/>
      <c r="AA20" s="448"/>
    </row>
    <row r="21" spans="1:27">
      <c r="A21" s="456" t="s">
        <v>147</v>
      </c>
      <c r="B21" s="454"/>
      <c r="C21" s="455"/>
      <c r="D21" s="408">
        <v>324</v>
      </c>
      <c r="E21" s="409"/>
      <c r="F21" s="408">
        <f>+H21-D21</f>
        <v>7</v>
      </c>
      <c r="G21" s="409"/>
      <c r="H21" s="408">
        <v>331</v>
      </c>
      <c r="I21" s="409"/>
      <c r="J21" s="410">
        <v>372</v>
      </c>
      <c r="K21" s="460"/>
      <c r="L21" s="408">
        <f>+N21-J21</f>
        <v>-2</v>
      </c>
      <c r="M21" s="460"/>
      <c r="N21" s="408">
        <v>370</v>
      </c>
      <c r="O21" s="409"/>
      <c r="P21" s="408">
        <v>396</v>
      </c>
      <c r="Q21" s="460"/>
      <c r="R21" s="408">
        <f>+T21-P21</f>
        <v>-7</v>
      </c>
      <c r="T21" s="408">
        <v>389</v>
      </c>
      <c r="U21" s="409"/>
      <c r="V21" s="408">
        <v>410</v>
      </c>
      <c r="X21" s="408">
        <f>+Z21-V21</f>
        <v>6</v>
      </c>
      <c r="Z21" s="410">
        <v>416</v>
      </c>
      <c r="AA21" s="460"/>
    </row>
    <row r="22" spans="1:27">
      <c r="A22" s="448" t="s">
        <v>148</v>
      </c>
      <c r="B22" s="454"/>
      <c r="C22" s="455"/>
      <c r="D22" s="474">
        <v>404</v>
      </c>
      <c r="E22" s="475"/>
      <c r="F22" s="474">
        <f t="shared" ref="F22:F24" si="4">+H22-D22</f>
        <v>-25</v>
      </c>
      <c r="G22" s="475"/>
      <c r="H22" s="474">
        <v>379</v>
      </c>
      <c r="I22" s="475"/>
      <c r="J22" s="476">
        <v>432</v>
      </c>
      <c r="L22" s="474">
        <f t="shared" ref="L22:L24" si="5">+N22-J22</f>
        <v>9</v>
      </c>
      <c r="N22" s="474">
        <v>441</v>
      </c>
      <c r="O22" s="475"/>
      <c r="P22" s="474">
        <v>425</v>
      </c>
      <c r="R22" s="474">
        <f t="shared" ref="R22:R24" si="6">+T22-P22</f>
        <v>-4</v>
      </c>
      <c r="T22" s="474">
        <v>421</v>
      </c>
      <c r="U22" s="475"/>
      <c r="V22" s="474">
        <v>451</v>
      </c>
      <c r="X22" s="474">
        <f t="shared" ref="X22:X24" si="7">+Z22-V22</f>
        <v>12</v>
      </c>
      <c r="Z22" s="476">
        <v>463</v>
      </c>
      <c r="AA22" s="448"/>
    </row>
    <row r="23" spans="1:27">
      <c r="A23" s="460" t="s">
        <v>149</v>
      </c>
      <c r="B23" s="454"/>
      <c r="C23" s="455"/>
      <c r="D23" s="474">
        <v>194</v>
      </c>
      <c r="E23" s="475"/>
      <c r="F23" s="474">
        <f t="shared" si="4"/>
        <v>3</v>
      </c>
      <c r="G23" s="475"/>
      <c r="H23" s="474">
        <v>197</v>
      </c>
      <c r="I23" s="475"/>
      <c r="J23" s="476">
        <v>224</v>
      </c>
      <c r="L23" s="474">
        <f t="shared" si="5"/>
        <v>-14</v>
      </c>
      <c r="N23" s="474">
        <v>210</v>
      </c>
      <c r="O23" s="475"/>
      <c r="P23" s="474">
        <v>217</v>
      </c>
      <c r="R23" s="474">
        <f t="shared" si="6"/>
        <v>-9</v>
      </c>
      <c r="T23" s="474">
        <v>208</v>
      </c>
      <c r="U23" s="475"/>
      <c r="V23" s="474">
        <v>255</v>
      </c>
      <c r="X23" s="474">
        <f t="shared" si="7"/>
        <v>-56</v>
      </c>
      <c r="Z23" s="476">
        <v>199</v>
      </c>
      <c r="AA23" s="448"/>
    </row>
    <row r="24" spans="1:27">
      <c r="A24" s="456" t="s">
        <v>150</v>
      </c>
      <c r="B24" s="454"/>
      <c r="C24" s="455"/>
      <c r="D24" s="484">
        <v>213</v>
      </c>
      <c r="E24" s="478"/>
      <c r="F24" s="477">
        <f t="shared" si="4"/>
        <v>-6</v>
      </c>
      <c r="G24" s="478"/>
      <c r="H24" s="484">
        <v>207</v>
      </c>
      <c r="I24" s="478"/>
      <c r="J24" s="485">
        <v>245</v>
      </c>
      <c r="L24" s="477">
        <f t="shared" si="5"/>
        <v>1</v>
      </c>
      <c r="N24" s="484">
        <v>246</v>
      </c>
      <c r="O24" s="478"/>
      <c r="P24" s="484">
        <v>235</v>
      </c>
      <c r="R24" s="477">
        <f t="shared" si="6"/>
        <v>1</v>
      </c>
      <c r="T24" s="484">
        <v>236</v>
      </c>
      <c r="U24" s="478"/>
      <c r="V24" s="484">
        <v>279</v>
      </c>
      <c r="X24" s="477">
        <f t="shared" si="7"/>
        <v>0</v>
      </c>
      <c r="Z24" s="485">
        <v>279</v>
      </c>
      <c r="AA24" s="448"/>
    </row>
    <row r="25" spans="1:27" ht="6.75" customHeight="1">
      <c r="A25" s="454"/>
      <c r="B25" s="454"/>
      <c r="C25" s="455"/>
      <c r="D25" s="480"/>
      <c r="E25" s="481"/>
      <c r="F25" s="480"/>
      <c r="G25" s="481"/>
      <c r="H25" s="480"/>
      <c r="I25" s="481"/>
      <c r="J25" s="482"/>
      <c r="L25" s="480"/>
      <c r="N25" s="480"/>
      <c r="O25" s="481"/>
      <c r="P25" s="480"/>
      <c r="R25" s="480"/>
      <c r="T25" s="480"/>
      <c r="U25" s="481"/>
      <c r="V25" s="480"/>
      <c r="X25" s="480"/>
      <c r="Z25" s="482"/>
      <c r="AA25" s="448"/>
    </row>
    <row r="26" spans="1:27">
      <c r="A26" s="486" t="s">
        <v>152</v>
      </c>
      <c r="B26" s="454"/>
      <c r="C26" s="455"/>
      <c r="D26" s="487">
        <f>SUM(D21:D25)</f>
        <v>1135</v>
      </c>
      <c r="E26" s="481"/>
      <c r="F26" s="487">
        <f>SUM(F21:F25)</f>
        <v>-21</v>
      </c>
      <c r="G26" s="481"/>
      <c r="H26" s="487">
        <f>SUM(H21:H25)</f>
        <v>1114</v>
      </c>
      <c r="I26" s="481"/>
      <c r="J26" s="488">
        <f>SUM(J21:J25)</f>
        <v>1273</v>
      </c>
      <c r="L26" s="487">
        <f>SUM(L21:L25)</f>
        <v>-6</v>
      </c>
      <c r="N26" s="487">
        <f>SUM(N21:N25)</f>
        <v>1267</v>
      </c>
      <c r="O26" s="481"/>
      <c r="P26" s="487">
        <f>SUM(P21:P25)</f>
        <v>1273</v>
      </c>
      <c r="R26" s="487">
        <f>SUM(R21:R25)</f>
        <v>-19</v>
      </c>
      <c r="T26" s="487">
        <f>SUM(T21:T25)</f>
        <v>1254</v>
      </c>
      <c r="U26" s="481"/>
      <c r="V26" s="487">
        <f>SUM(V21:V25)</f>
        <v>1395</v>
      </c>
      <c r="X26" s="487">
        <f>SUM(X21:X25)</f>
        <v>-38</v>
      </c>
      <c r="Z26" s="488">
        <f>SUM(Z21:Z25)</f>
        <v>1357</v>
      </c>
      <c r="AA26" s="448"/>
    </row>
    <row r="27" spans="1:27" ht="6.75" customHeight="1">
      <c r="A27" s="454"/>
      <c r="B27" s="454"/>
      <c r="C27" s="455"/>
      <c r="D27" s="480"/>
      <c r="E27" s="481"/>
      <c r="F27" s="480"/>
      <c r="G27" s="481"/>
      <c r="H27" s="480"/>
      <c r="I27" s="481"/>
      <c r="J27" s="482"/>
      <c r="L27" s="480"/>
      <c r="N27" s="480"/>
      <c r="O27" s="481"/>
      <c r="P27" s="480"/>
      <c r="R27" s="480"/>
      <c r="T27" s="480"/>
      <c r="U27" s="481"/>
      <c r="V27" s="480"/>
      <c r="X27" s="480"/>
      <c r="Z27" s="482"/>
      <c r="AA27" s="448"/>
    </row>
    <row r="28" spans="1:27">
      <c r="A28" s="414" t="s">
        <v>179</v>
      </c>
      <c r="B28" s="454"/>
      <c r="C28" s="455"/>
      <c r="D28" s="489">
        <v>-176</v>
      </c>
      <c r="E28" s="475"/>
      <c r="F28" s="489">
        <f t="shared" ref="F28" si="8">+H28-D28</f>
        <v>0</v>
      </c>
      <c r="G28" s="475"/>
      <c r="H28" s="489">
        <v>-176</v>
      </c>
      <c r="I28" s="475"/>
      <c r="J28" s="490">
        <v>-152</v>
      </c>
      <c r="L28" s="489">
        <f t="shared" ref="L28" si="9">+N28-J28</f>
        <v>0</v>
      </c>
      <c r="N28" s="489">
        <v>-152</v>
      </c>
      <c r="O28" s="475"/>
      <c r="P28" s="489">
        <v>-384</v>
      </c>
      <c r="R28" s="489">
        <f t="shared" ref="R28" si="10">+T28-P28</f>
        <v>0</v>
      </c>
      <c r="T28" s="489">
        <v>-384</v>
      </c>
      <c r="U28" s="475"/>
      <c r="V28" s="489">
        <v>-267</v>
      </c>
      <c r="X28" s="489">
        <f t="shared" ref="X28" si="11">+Z28-V28</f>
        <v>0</v>
      </c>
      <c r="Z28" s="490">
        <v>-267</v>
      </c>
      <c r="AA28" s="448"/>
    </row>
    <row r="29" spans="1:27" ht="6.75" customHeight="1">
      <c r="A29" s="454"/>
      <c r="B29" s="454"/>
      <c r="C29" s="455"/>
      <c r="D29" s="480"/>
      <c r="E29" s="481"/>
      <c r="F29" s="480"/>
      <c r="G29" s="481"/>
      <c r="H29" s="480"/>
      <c r="I29" s="481"/>
      <c r="J29" s="482"/>
      <c r="L29" s="480"/>
      <c r="N29" s="480"/>
      <c r="O29" s="481"/>
      <c r="P29" s="480"/>
      <c r="R29" s="480"/>
      <c r="T29" s="480"/>
      <c r="U29" s="481"/>
      <c r="V29" s="480"/>
      <c r="X29" s="480"/>
      <c r="Z29" s="482"/>
      <c r="AA29" s="448"/>
    </row>
    <row r="30" spans="1:27" ht="21.6" thickBot="1">
      <c r="A30" s="454" t="s">
        <v>153</v>
      </c>
      <c r="B30" s="454"/>
      <c r="C30" s="455"/>
      <c r="D30" s="415">
        <f>SUM(D26:D28)</f>
        <v>959</v>
      </c>
      <c r="E30" s="416"/>
      <c r="F30" s="415">
        <f>SUM(F26:F28)</f>
        <v>-21</v>
      </c>
      <c r="G30" s="416"/>
      <c r="H30" s="415">
        <f>SUM(H26:H28)</f>
        <v>938</v>
      </c>
      <c r="I30" s="416"/>
      <c r="J30" s="417">
        <f>SUM(J26:J28)</f>
        <v>1121</v>
      </c>
      <c r="L30" s="415">
        <f>SUM(L26:L28)</f>
        <v>-6</v>
      </c>
      <c r="N30" s="415">
        <f>SUM(N26:N28)</f>
        <v>1115</v>
      </c>
      <c r="O30" s="416"/>
      <c r="P30" s="415">
        <f>SUM(P26:P28)</f>
        <v>889</v>
      </c>
      <c r="R30" s="415">
        <f>SUM(R26:R28)</f>
        <v>-19</v>
      </c>
      <c r="T30" s="415">
        <f>SUM(T26:T28)</f>
        <v>870</v>
      </c>
      <c r="U30" s="416"/>
      <c r="V30" s="415">
        <f>SUM(V26:V28)</f>
        <v>1128</v>
      </c>
      <c r="X30" s="415">
        <f>SUM(X26:X28)</f>
        <v>-38</v>
      </c>
      <c r="Z30" s="417">
        <f>SUM(Z26:Z28)</f>
        <v>1090</v>
      </c>
      <c r="AA30" s="448"/>
    </row>
    <row r="31" spans="1:27" ht="21.6" thickTop="1">
      <c r="A31" s="455"/>
      <c r="B31" s="455"/>
      <c r="C31" s="455"/>
      <c r="D31" s="480"/>
      <c r="E31" s="481"/>
      <c r="F31" s="480"/>
      <c r="G31" s="481"/>
      <c r="H31" s="480"/>
      <c r="I31" s="481"/>
      <c r="J31" s="480"/>
      <c r="L31" s="480"/>
      <c r="N31" s="480"/>
      <c r="O31" s="481"/>
      <c r="P31" s="480"/>
      <c r="R31" s="480"/>
      <c r="T31" s="480"/>
      <c r="U31" s="481"/>
      <c r="V31" s="480"/>
      <c r="X31" s="480"/>
      <c r="Z31" s="480"/>
      <c r="AA31" s="448"/>
    </row>
    <row r="32" spans="1:27">
      <c r="A32" s="483" t="s">
        <v>154</v>
      </c>
      <c r="B32" s="454"/>
      <c r="C32" s="455"/>
      <c r="D32" s="480"/>
      <c r="E32" s="481"/>
      <c r="F32" s="480"/>
      <c r="G32" s="481"/>
      <c r="H32" s="480"/>
      <c r="I32" s="481"/>
      <c r="J32" s="480"/>
      <c r="L32" s="480"/>
      <c r="N32" s="480"/>
      <c r="O32" s="481"/>
      <c r="P32" s="480"/>
      <c r="R32" s="480"/>
      <c r="T32" s="480"/>
      <c r="U32" s="481"/>
      <c r="V32" s="480"/>
      <c r="X32" s="480"/>
      <c r="Z32" s="480"/>
      <c r="AA32" s="448"/>
    </row>
    <row r="33" spans="1:27">
      <c r="A33" s="483"/>
      <c r="B33" s="454"/>
      <c r="C33" s="455"/>
      <c r="D33" s="480"/>
      <c r="E33" s="481"/>
      <c r="F33" s="480"/>
      <c r="G33" s="481"/>
      <c r="H33" s="480"/>
      <c r="I33" s="481"/>
      <c r="J33" s="480"/>
      <c r="L33" s="480"/>
      <c r="N33" s="480"/>
      <c r="O33" s="481"/>
      <c r="P33" s="480"/>
      <c r="R33" s="480"/>
      <c r="T33" s="480"/>
      <c r="U33" s="481"/>
      <c r="V33" s="480"/>
      <c r="X33" s="480"/>
      <c r="Z33" s="480"/>
      <c r="AA33" s="448"/>
    </row>
    <row r="34" spans="1:27">
      <c r="A34" s="456" t="s">
        <v>147</v>
      </c>
      <c r="B34" s="454"/>
      <c r="C34" s="491"/>
      <c r="D34" s="418">
        <v>11</v>
      </c>
      <c r="E34" s="492" t="s">
        <v>41</v>
      </c>
      <c r="F34" s="418">
        <f>+H34-D34</f>
        <v>0.30000000000000071</v>
      </c>
      <c r="G34" s="492" t="s">
        <v>41</v>
      </c>
      <c r="H34" s="418">
        <v>11.3</v>
      </c>
      <c r="I34" s="492" t="s">
        <v>41</v>
      </c>
      <c r="J34" s="418">
        <v>11.8</v>
      </c>
      <c r="K34" s="492" t="s">
        <v>41</v>
      </c>
      <c r="L34" s="418">
        <f>+N34-J34</f>
        <v>0</v>
      </c>
      <c r="M34" s="492" t="s">
        <v>41</v>
      </c>
      <c r="N34" s="418">
        <v>11.8</v>
      </c>
      <c r="O34" s="492" t="s">
        <v>41</v>
      </c>
      <c r="P34" s="418">
        <v>12</v>
      </c>
      <c r="Q34" s="492" t="s">
        <v>41</v>
      </c>
      <c r="R34" s="418">
        <f>+T34-P34</f>
        <v>-0.19999999999999929</v>
      </c>
      <c r="S34" s="492" t="s">
        <v>41</v>
      </c>
      <c r="T34" s="418">
        <v>11.8</v>
      </c>
      <c r="U34" s="492" t="s">
        <v>41</v>
      </c>
      <c r="V34" s="418">
        <v>10.6</v>
      </c>
      <c r="W34" s="492" t="s">
        <v>41</v>
      </c>
      <c r="X34" s="418">
        <f>+Z34-V34</f>
        <v>0.20000000000000107</v>
      </c>
      <c r="Y34" s="492" t="s">
        <v>41</v>
      </c>
      <c r="Z34" s="418">
        <v>10.8</v>
      </c>
      <c r="AA34" s="492" t="s">
        <v>41</v>
      </c>
    </row>
    <row r="35" spans="1:27">
      <c r="A35" s="448" t="s">
        <v>148</v>
      </c>
      <c r="B35" s="454"/>
      <c r="C35" s="491"/>
      <c r="D35" s="418">
        <v>12.3</v>
      </c>
      <c r="E35" s="492"/>
      <c r="F35" s="418">
        <f t="shared" ref="F35:F37" si="12">+H35-D35</f>
        <v>-0.60000000000000142</v>
      </c>
      <c r="G35" s="492"/>
      <c r="H35" s="418">
        <v>11.7</v>
      </c>
      <c r="I35" s="492"/>
      <c r="J35" s="418">
        <v>12.2</v>
      </c>
      <c r="K35" s="492"/>
      <c r="L35" s="418">
        <f t="shared" ref="L35:L37" si="13">+N35-J35</f>
        <v>0.30000000000000071</v>
      </c>
      <c r="M35" s="492"/>
      <c r="N35" s="418">
        <v>12.5</v>
      </c>
      <c r="O35" s="492"/>
      <c r="P35" s="418">
        <v>11.9</v>
      </c>
      <c r="Q35" s="492"/>
      <c r="R35" s="418">
        <f t="shared" ref="R35:R37" si="14">+T35-P35</f>
        <v>-9.9999999999999645E-2</v>
      </c>
      <c r="S35" s="492"/>
      <c r="T35" s="418">
        <v>11.8</v>
      </c>
      <c r="U35" s="492"/>
      <c r="V35" s="418">
        <v>11.3</v>
      </c>
      <c r="W35" s="492"/>
      <c r="X35" s="418">
        <f t="shared" ref="X35:X37" si="15">+Z35-V35</f>
        <v>0.29999999999999893</v>
      </c>
      <c r="Y35" s="492"/>
      <c r="Z35" s="418">
        <v>11.6</v>
      </c>
      <c r="AA35" s="492"/>
    </row>
    <row r="36" spans="1:27">
      <c r="A36" s="460" t="s">
        <v>149</v>
      </c>
      <c r="B36" s="454"/>
      <c r="C36" s="491"/>
      <c r="D36" s="418">
        <v>8.8000000000000007</v>
      </c>
      <c r="E36" s="492"/>
      <c r="F36" s="418">
        <f t="shared" si="12"/>
        <v>0</v>
      </c>
      <c r="G36" s="492"/>
      <c r="H36" s="418">
        <v>8.8000000000000007</v>
      </c>
      <c r="I36" s="492"/>
      <c r="J36" s="418">
        <v>8.8000000000000007</v>
      </c>
      <c r="K36" s="492"/>
      <c r="L36" s="418">
        <f t="shared" si="13"/>
        <v>-0.5</v>
      </c>
      <c r="M36" s="492"/>
      <c r="N36" s="418">
        <v>8.3000000000000007</v>
      </c>
      <c r="O36" s="492"/>
      <c r="P36" s="418">
        <v>8.6</v>
      </c>
      <c r="Q36" s="492"/>
      <c r="R36" s="418">
        <f t="shared" si="14"/>
        <v>-0.40000000000000036</v>
      </c>
      <c r="S36" s="492"/>
      <c r="T36" s="418">
        <v>8.1999999999999993</v>
      </c>
      <c r="U36" s="492"/>
      <c r="V36" s="418">
        <v>9.5</v>
      </c>
      <c r="W36" s="492"/>
      <c r="X36" s="418">
        <f t="shared" si="15"/>
        <v>-2</v>
      </c>
      <c r="Y36" s="492"/>
      <c r="Z36" s="418">
        <v>7.5</v>
      </c>
      <c r="AA36" s="492"/>
    </row>
    <row r="37" spans="1:27">
      <c r="A37" s="456" t="s">
        <v>150</v>
      </c>
      <c r="B37" s="493"/>
      <c r="C37" s="491"/>
      <c r="D37" s="418">
        <v>11.1</v>
      </c>
      <c r="E37" s="492"/>
      <c r="F37" s="418">
        <f t="shared" si="12"/>
        <v>-0.29999999999999893</v>
      </c>
      <c r="G37" s="492"/>
      <c r="H37" s="418">
        <v>10.8</v>
      </c>
      <c r="I37" s="492"/>
      <c r="J37" s="418">
        <v>11.8</v>
      </c>
      <c r="K37" s="492"/>
      <c r="L37" s="418">
        <f t="shared" si="13"/>
        <v>0</v>
      </c>
      <c r="M37" s="492"/>
      <c r="N37" s="418">
        <v>11.8</v>
      </c>
      <c r="O37" s="492"/>
      <c r="P37" s="418">
        <v>11.9</v>
      </c>
      <c r="Q37" s="492"/>
      <c r="R37" s="418">
        <f t="shared" si="14"/>
        <v>9.9999999999999645E-2</v>
      </c>
      <c r="S37" s="492"/>
      <c r="T37" s="418">
        <v>12</v>
      </c>
      <c r="U37" s="492"/>
      <c r="V37" s="418">
        <v>12.2</v>
      </c>
      <c r="W37" s="492"/>
      <c r="X37" s="418">
        <f t="shared" si="15"/>
        <v>0</v>
      </c>
      <c r="Y37" s="492"/>
      <c r="Z37" s="418">
        <v>12.2</v>
      </c>
      <c r="AA37" s="492"/>
    </row>
    <row r="38" spans="1:27">
      <c r="A38" s="455"/>
      <c r="B38" s="455"/>
      <c r="C38" s="455"/>
      <c r="D38" s="419"/>
      <c r="E38" s="492"/>
      <c r="F38" s="419"/>
      <c r="G38" s="492"/>
      <c r="H38" s="419"/>
      <c r="I38" s="492"/>
      <c r="J38" s="419"/>
      <c r="K38" s="492"/>
      <c r="L38" s="419"/>
      <c r="M38" s="492"/>
      <c r="N38" s="419"/>
      <c r="O38" s="492"/>
      <c r="P38" s="419"/>
      <c r="Q38" s="492"/>
      <c r="R38" s="419"/>
      <c r="S38" s="492"/>
      <c r="T38" s="419"/>
      <c r="U38" s="492"/>
      <c r="V38" s="419"/>
      <c r="W38" s="492"/>
      <c r="X38" s="419"/>
      <c r="Y38" s="492"/>
      <c r="Z38" s="419"/>
      <c r="AA38" s="492"/>
    </row>
    <row r="39" spans="1:27">
      <c r="A39" s="464" t="s">
        <v>155</v>
      </c>
      <c r="B39" s="454"/>
      <c r="C39" s="491"/>
      <c r="D39" s="419">
        <v>11</v>
      </c>
      <c r="E39" s="466"/>
      <c r="F39" s="419">
        <f>+H39-D39</f>
        <v>-0.19999999999999929</v>
      </c>
      <c r="G39" s="466"/>
      <c r="H39" s="419">
        <v>10.8</v>
      </c>
      <c r="I39" s="466"/>
      <c r="J39" s="419">
        <v>11.3</v>
      </c>
      <c r="K39" s="466"/>
      <c r="L39" s="419">
        <f>+N39-J39</f>
        <v>-0.10000000000000142</v>
      </c>
      <c r="M39" s="466"/>
      <c r="N39" s="419">
        <v>11.2</v>
      </c>
      <c r="O39" s="466"/>
      <c r="P39" s="419">
        <v>11.2</v>
      </c>
      <c r="Q39" s="466"/>
      <c r="R39" s="419">
        <f>+T39-P39</f>
        <v>-0.19999999999999929</v>
      </c>
      <c r="S39" s="466"/>
      <c r="T39" s="419">
        <v>11</v>
      </c>
      <c r="U39" s="466"/>
      <c r="V39" s="419">
        <v>10.9</v>
      </c>
      <c r="W39" s="466"/>
      <c r="X39" s="419">
        <f>+Z39-V39</f>
        <v>-0.30000000000000071</v>
      </c>
      <c r="Y39" s="466"/>
      <c r="Z39" s="419">
        <v>10.6</v>
      </c>
      <c r="AA39" s="466"/>
    </row>
    <row r="40" spans="1:27">
      <c r="A40" s="454"/>
      <c r="B40" s="454"/>
      <c r="C40" s="491"/>
      <c r="D40" s="420"/>
      <c r="E40" s="466"/>
      <c r="F40" s="420"/>
      <c r="G40" s="466"/>
      <c r="H40" s="420"/>
      <c r="I40" s="466"/>
      <c r="J40" s="420"/>
      <c r="K40" s="466"/>
      <c r="L40" s="420"/>
      <c r="M40" s="466"/>
      <c r="N40" s="420"/>
      <c r="O40" s="466"/>
      <c r="P40" s="420"/>
      <c r="Q40" s="466"/>
      <c r="R40" s="420"/>
      <c r="S40" s="466"/>
      <c r="T40" s="420"/>
      <c r="U40" s="466"/>
      <c r="V40" s="420"/>
      <c r="W40" s="466"/>
      <c r="X40" s="420"/>
      <c r="Y40" s="466"/>
      <c r="Z40" s="420"/>
      <c r="AA40" s="466"/>
    </row>
    <row r="41" spans="1:27">
      <c r="A41" s="464" t="s">
        <v>156</v>
      </c>
      <c r="B41" s="454"/>
      <c r="C41" s="491"/>
      <c r="D41" s="419">
        <v>9.3000000000000007</v>
      </c>
      <c r="E41" s="466" t="s">
        <v>41</v>
      </c>
      <c r="F41" s="419">
        <f>+H41-D41</f>
        <v>-0.20000000000000107</v>
      </c>
      <c r="G41" s="466" t="s">
        <v>41</v>
      </c>
      <c r="H41" s="419">
        <v>9.1</v>
      </c>
      <c r="I41" s="466" t="s">
        <v>41</v>
      </c>
      <c r="J41" s="419">
        <v>9.9</v>
      </c>
      <c r="K41" s="466" t="s">
        <v>41</v>
      </c>
      <c r="L41" s="419">
        <f>+N41-J41</f>
        <v>0</v>
      </c>
      <c r="M41" s="466" t="s">
        <v>41</v>
      </c>
      <c r="N41" s="419">
        <v>9.9</v>
      </c>
      <c r="O41" s="466" t="s">
        <v>41</v>
      </c>
      <c r="P41" s="419">
        <v>7.8</v>
      </c>
      <c r="Q41" s="466" t="s">
        <v>41</v>
      </c>
      <c r="R41" s="419">
        <f>+T41-P41</f>
        <v>-9.9999999999999645E-2</v>
      </c>
      <c r="S41" s="466" t="s">
        <v>41</v>
      </c>
      <c r="T41" s="419">
        <v>7.7</v>
      </c>
      <c r="U41" s="466" t="s">
        <v>41</v>
      </c>
      <c r="V41" s="419">
        <v>8.8000000000000007</v>
      </c>
      <c r="W41" s="466" t="s">
        <v>41</v>
      </c>
      <c r="X41" s="419">
        <f>+Z41-V41</f>
        <v>-0.30000000000000071</v>
      </c>
      <c r="Y41" s="466" t="s">
        <v>41</v>
      </c>
      <c r="Z41" s="419">
        <v>8.5</v>
      </c>
      <c r="AA41" s="466" t="s">
        <v>41</v>
      </c>
    </row>
    <row r="42" spans="1:27" s="402" customFormat="1">
      <c r="A42" s="463"/>
      <c r="B42" s="463"/>
      <c r="C42" s="463"/>
      <c r="D42" s="456"/>
      <c r="E42" s="448"/>
      <c r="F42" s="456"/>
      <c r="G42" s="448"/>
      <c r="H42" s="456"/>
      <c r="I42" s="448"/>
      <c r="J42" s="456"/>
      <c r="K42" s="401"/>
      <c r="L42" s="456"/>
      <c r="M42" s="401"/>
      <c r="N42" s="456"/>
      <c r="O42" s="448"/>
      <c r="P42" s="456"/>
      <c r="Q42" s="401"/>
      <c r="R42" s="456"/>
      <c r="X42" s="456"/>
    </row>
    <row r="43" spans="1:27" s="243" customFormat="1" ht="25.8">
      <c r="A43" s="351" t="s">
        <v>186</v>
      </c>
      <c r="B43" s="351"/>
      <c r="C43" s="351"/>
      <c r="D43" s="351"/>
      <c r="E43" s="244"/>
      <c r="F43" s="244"/>
    </row>
    <row r="44" spans="1:27" s="243" customFormat="1" ht="22.8">
      <c r="A44" s="241" t="s">
        <v>209</v>
      </c>
      <c r="B44" s="274"/>
      <c r="C44" s="244"/>
      <c r="D44" s="244"/>
      <c r="E44" s="244"/>
      <c r="F44" s="244"/>
    </row>
    <row r="46" spans="1:27">
      <c r="A46" s="464"/>
      <c r="B46" s="464"/>
      <c r="C46" s="465"/>
      <c r="D46" s="420"/>
      <c r="E46" s="466"/>
      <c r="F46" s="420"/>
      <c r="G46" s="466"/>
      <c r="H46" s="420"/>
      <c r="I46" s="466"/>
      <c r="J46" s="420"/>
      <c r="L46" s="420"/>
      <c r="N46" s="420"/>
      <c r="O46" s="466"/>
      <c r="P46" s="420"/>
    </row>
    <row r="47" spans="1:27">
      <c r="A47" s="494"/>
      <c r="B47" s="467"/>
      <c r="D47" s="465"/>
      <c r="E47" s="464"/>
      <c r="F47" s="465"/>
      <c r="G47" s="464"/>
      <c r="H47" s="465"/>
      <c r="I47" s="464"/>
      <c r="J47" s="465"/>
      <c r="L47" s="465"/>
      <c r="N47" s="465"/>
      <c r="O47" s="464"/>
      <c r="P47" s="465"/>
    </row>
    <row r="48" spans="1:27">
      <c r="A48" s="494"/>
      <c r="B48" s="467"/>
      <c r="D48" s="465"/>
      <c r="E48" s="464"/>
      <c r="F48" s="465"/>
      <c r="G48" s="464"/>
      <c r="H48" s="465"/>
      <c r="I48" s="464"/>
      <c r="J48" s="465"/>
      <c r="L48" s="465"/>
      <c r="N48" s="465"/>
      <c r="O48" s="464"/>
      <c r="P48" s="465"/>
    </row>
    <row r="49" spans="3:16">
      <c r="C49" s="455"/>
      <c r="D49" s="465"/>
      <c r="E49" s="464"/>
      <c r="F49" s="465"/>
      <c r="G49" s="464"/>
      <c r="H49" s="465"/>
      <c r="I49" s="464"/>
      <c r="J49" s="465"/>
      <c r="L49" s="465"/>
      <c r="N49" s="465"/>
      <c r="O49" s="464"/>
      <c r="P49" s="465"/>
    </row>
  </sheetData>
  <mergeCells count="4">
    <mergeCell ref="D7:H7"/>
    <mergeCell ref="J7:N7"/>
    <mergeCell ref="P7:T7"/>
    <mergeCell ref="V7:Z7"/>
  </mergeCells>
  <printOptions horizontalCentered="1"/>
  <pageMargins left="0.16" right="0.16" top="0.61" bottom="0.33" header="0.28999999999999998" footer="0.16"/>
  <pageSetup scale="40" orientation="landscape" r:id="rId1"/>
  <headerFooter>
    <oddFooter>&amp;R&amp;20L</oddFooter>
  </headerFooter>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ransitionEvaluation="1" codeName="Sheet24">
    <pageSetUpPr fitToPage="1"/>
  </sheetPr>
  <dimension ref="A1:G58"/>
  <sheetViews>
    <sheetView showGridLines="0" zoomScaleNormal="100" workbookViewId="0"/>
  </sheetViews>
  <sheetFormatPr defaultColWidth="8.90625" defaultRowHeight="15.6"/>
  <cols>
    <col min="1" max="1" width="43.54296875" style="4" customWidth="1"/>
    <col min="2" max="2" width="15.6328125" style="4" customWidth="1"/>
    <col min="3" max="3" width="3.36328125" style="4" customWidth="1"/>
    <col min="4" max="4" width="15.6328125" style="4" customWidth="1"/>
    <col min="5" max="5" width="3.36328125" style="4" customWidth="1"/>
    <col min="6" max="6" width="9.54296875" style="4" customWidth="1"/>
    <col min="7" max="7" width="3.81640625" style="187" bestFit="1" customWidth="1"/>
    <col min="8" max="16384" width="8.90625" style="4"/>
  </cols>
  <sheetData>
    <row r="1" spans="1:7">
      <c r="A1" s="2" t="s">
        <v>2</v>
      </c>
      <c r="B1" s="204"/>
      <c r="C1" s="205"/>
      <c r="D1" s="205"/>
      <c r="E1" s="3"/>
      <c r="F1" s="3"/>
      <c r="G1" s="3"/>
    </row>
    <row r="2" spans="1:7">
      <c r="A2" s="427" t="s">
        <v>145</v>
      </c>
      <c r="B2" s="204"/>
      <c r="C2" s="205"/>
      <c r="D2" s="205"/>
      <c r="E2" s="1"/>
      <c r="F2" s="1"/>
      <c r="G2" s="1"/>
    </row>
    <row r="3" spans="1:7">
      <c r="A3" s="2" t="s">
        <v>46</v>
      </c>
      <c r="B3" s="204"/>
      <c r="C3" s="205"/>
      <c r="D3" s="205"/>
      <c r="E3" s="1"/>
      <c r="F3" s="1"/>
      <c r="G3" s="1"/>
    </row>
    <row r="4" spans="1:7">
      <c r="A4" s="2" t="s">
        <v>6</v>
      </c>
      <c r="B4" s="204"/>
      <c r="C4" s="205"/>
      <c r="D4" s="205"/>
      <c r="E4" s="1"/>
      <c r="F4" s="1"/>
      <c r="G4" s="1"/>
    </row>
    <row r="5" spans="1:7" ht="18.75" customHeight="1">
      <c r="A5" s="2"/>
      <c r="B5" s="204"/>
      <c r="C5" s="205"/>
      <c r="D5" s="205"/>
      <c r="E5" s="1"/>
      <c r="F5" s="1"/>
      <c r="G5" s="1"/>
    </row>
    <row r="6" spans="1:7" ht="18.75" customHeight="1" thickBot="1">
      <c r="A6" s="206"/>
      <c r="B6" s="5" t="s">
        <v>162</v>
      </c>
      <c r="C6" s="5"/>
      <c r="D6" s="5"/>
      <c r="E6" s="5"/>
      <c r="F6" s="5"/>
      <c r="G6" s="207"/>
    </row>
    <row r="7" spans="1:7" s="187" customFormat="1">
      <c r="A7" s="181"/>
      <c r="B7" s="3"/>
      <c r="C7" s="186"/>
      <c r="D7" s="3"/>
      <c r="E7" s="3"/>
      <c r="F7" s="3"/>
      <c r="G7" s="3"/>
    </row>
    <row r="8" spans="1:7" ht="18.75" customHeight="1">
      <c r="A8" s="208" t="s">
        <v>1</v>
      </c>
      <c r="B8" s="299" t="s">
        <v>130</v>
      </c>
      <c r="C8" s="188"/>
      <c r="D8" s="300" t="s">
        <v>131</v>
      </c>
      <c r="E8" s="209"/>
      <c r="F8" s="279" t="s">
        <v>28</v>
      </c>
      <c r="G8" s="209"/>
    </row>
    <row r="9" spans="1:7">
      <c r="A9" s="210" t="s">
        <v>35</v>
      </c>
      <c r="B9" s="211"/>
      <c r="C9" s="211"/>
      <c r="D9" s="212"/>
      <c r="E9" s="3"/>
      <c r="F9" s="3"/>
      <c r="G9" s="3"/>
    </row>
    <row r="10" spans="1:7" ht="7.5" customHeight="1">
      <c r="A10" s="15"/>
      <c r="B10" s="12"/>
      <c r="C10" s="12"/>
      <c r="D10" s="213"/>
      <c r="E10" s="7"/>
      <c r="F10" s="8"/>
      <c r="G10" s="8"/>
    </row>
    <row r="11" spans="1:7" s="76" customFormat="1" ht="18.75" customHeight="1">
      <c r="A11" s="128" t="s">
        <v>49</v>
      </c>
      <c r="B11" s="130">
        <v>3182</v>
      </c>
      <c r="C11" s="215"/>
      <c r="D11" s="294">
        <v>2940</v>
      </c>
      <c r="E11" s="84"/>
      <c r="F11" s="65">
        <f>ROUND(IF(D11=0,0,IF(B11&gt;D11,ABS((B11-D11)/D11*100),IF(AND(B11&lt;0,D11&lt;0,(B11-D11)&lt;0),(B11-D11)/-D11*100,(B11-D11)/D11*100))),0)</f>
        <v>8</v>
      </c>
      <c r="G11" s="8" t="s">
        <v>41</v>
      </c>
    </row>
    <row r="12" spans="1:7" s="76" customFormat="1" ht="18.75" customHeight="1">
      <c r="A12" s="128" t="s">
        <v>50</v>
      </c>
      <c r="B12" s="215">
        <v>3459</v>
      </c>
      <c r="C12" s="215"/>
      <c r="D12" s="216">
        <v>3250</v>
      </c>
      <c r="E12" s="84"/>
      <c r="F12" s="65">
        <f>ROUND(IF(D12=0,0,IF(B12&gt;D12,ABS((B12-D12)/D12*100),IF(AND(B12&lt;0,D12&lt;0,(B12-D12)&lt;0),(B12-D12)/-D12*100,(B12-D12)/D12*100))),0)</f>
        <v>6</v>
      </c>
    </row>
    <row r="13" spans="1:7" s="76" customFormat="1" ht="18.75" customHeight="1">
      <c r="A13" s="128" t="s">
        <v>75</v>
      </c>
      <c r="B13" s="215">
        <v>2149</v>
      </c>
      <c r="C13" s="215"/>
      <c r="D13" s="216">
        <v>2234</v>
      </c>
      <c r="E13" s="84"/>
      <c r="F13" s="65">
        <f>ROUND(IF(D13=0,0,IF(B13&gt;D13,ABS((B13-D13)/D13*100),IF(AND(B13&lt;0,D13&lt;0,(B13-D13)&lt;0),(B13-D13)/-D13*100,(B13-D13)/D13*100))),0)</f>
        <v>-4</v>
      </c>
      <c r="G13" s="8"/>
    </row>
    <row r="14" spans="1:7" ht="18.75" customHeight="1">
      <c r="A14" s="119" t="s">
        <v>51</v>
      </c>
      <c r="B14" s="217">
        <v>1843</v>
      </c>
      <c r="C14" s="214"/>
      <c r="D14" s="218">
        <v>1913</v>
      </c>
      <c r="E14" s="7"/>
      <c r="F14" s="61">
        <f>ROUND(IF(D14=0,0,IF(B14&gt;D14,ABS((B14-D14)/D14*100),IF(AND(B14&lt;0,D14&lt;0,(B14-D14)&lt;0),(B14-D14)/-D14*100,(B14-D14)/D14*100))),0)</f>
        <v>-4</v>
      </c>
      <c r="G14" s="8"/>
    </row>
    <row r="15" spans="1:7" ht="16.2" thickBot="1">
      <c r="A15" s="15" t="s">
        <v>9</v>
      </c>
      <c r="B15" s="289">
        <f>SUM(B11:B14)</f>
        <v>10633</v>
      </c>
      <c r="C15" s="219" t="s">
        <v>52</v>
      </c>
      <c r="D15" s="288">
        <f>SUM(D11:D14)</f>
        <v>10337</v>
      </c>
      <c r="E15" s="7"/>
      <c r="F15" s="61">
        <f>ROUND(IF(D15=0,0,IF(B15&gt;D15,ABS((B15-D15)/D15*100),IF(AND(B15&lt;0,D15&lt;0,(B15-D15)&lt;0),(B15-D15)/-D15*100,(B15-D15)/D15*100))),0)</f>
        <v>3</v>
      </c>
      <c r="G15" s="8" t="s">
        <v>41</v>
      </c>
    </row>
    <row r="16" spans="1:7" ht="18.75" customHeight="1" thickTop="1">
      <c r="A16" s="181"/>
      <c r="B16" s="12"/>
      <c r="C16" s="12"/>
      <c r="D16" s="213"/>
      <c r="E16" s="7"/>
      <c r="F16" s="8"/>
      <c r="G16" s="8"/>
    </row>
    <row r="17" spans="1:7" ht="18.75" customHeight="1">
      <c r="A17" s="181"/>
      <c r="B17" s="12"/>
      <c r="C17" s="12"/>
      <c r="D17" s="213"/>
      <c r="E17" s="7"/>
      <c r="F17" s="160"/>
      <c r="G17" s="8"/>
    </row>
    <row r="18" spans="1:7" ht="18.75" customHeight="1">
      <c r="A18" s="220" t="s">
        <v>38</v>
      </c>
      <c r="B18" s="12"/>
      <c r="C18" s="12"/>
      <c r="D18" s="213"/>
      <c r="E18" s="7"/>
      <c r="F18" s="160"/>
      <c r="G18" s="8"/>
    </row>
    <row r="19" spans="1:7" ht="7.5" customHeight="1">
      <c r="A19" s="119"/>
      <c r="B19" s="12"/>
      <c r="C19" s="12"/>
      <c r="D19" s="213"/>
      <c r="E19" s="7"/>
      <c r="F19" s="61"/>
      <c r="G19" s="8"/>
    </row>
    <row r="20" spans="1:7" s="76" customFormat="1" ht="18.75" customHeight="1">
      <c r="A20" s="128" t="s">
        <v>49</v>
      </c>
      <c r="B20" s="130">
        <v>331</v>
      </c>
      <c r="C20" s="215"/>
      <c r="D20" s="294">
        <v>331</v>
      </c>
      <c r="E20" s="84"/>
      <c r="F20" s="65">
        <f>ROUND(IF(D20=0,0,IF(B20&gt;D20,ABS((B20-D20)/D20*100),IF(AND(B20&lt;0,D20&lt;0,(B20-D20)&lt;0),(B20-D20)/-D20*100,(B20-D20)/D20*100))),0)</f>
        <v>0</v>
      </c>
      <c r="G20" s="8" t="s">
        <v>41</v>
      </c>
    </row>
    <row r="21" spans="1:7" s="76" customFormat="1" ht="18.75" customHeight="1">
      <c r="A21" s="128" t="s">
        <v>50</v>
      </c>
      <c r="B21" s="215">
        <v>417</v>
      </c>
      <c r="C21" s="215"/>
      <c r="D21" s="216">
        <v>379</v>
      </c>
      <c r="E21" s="84"/>
      <c r="F21" s="65">
        <f>ROUND(IF(D21=0,0,IF(B21&gt;D21,ABS((B21-D21)/D21*100),IF(AND(B21&lt;0,D21&lt;0,(B21-D21)&lt;0),(B21-D21)/-D21*100,(B21-D21)/D21*100))),0)</f>
        <v>10</v>
      </c>
    </row>
    <row r="22" spans="1:7" s="76" customFormat="1" ht="18.75" customHeight="1">
      <c r="A22" s="128" t="s">
        <v>75</v>
      </c>
      <c r="B22" s="215">
        <v>194</v>
      </c>
      <c r="C22" s="215"/>
      <c r="D22" s="216">
        <v>197</v>
      </c>
      <c r="E22" s="84"/>
      <c r="F22" s="65">
        <f>ROUND(IF(D22=0,0,IF(B22&gt;D22,ABS((B22-D22)/D22*100),IF(AND(B22&lt;0,D22&lt;0,(B22-D22)&lt;0),(B22-D22)/-D22*100,(B22-D22)/D22*100))),0)</f>
        <v>-2</v>
      </c>
      <c r="G22" s="8"/>
    </row>
    <row r="23" spans="1:7" ht="18.75" customHeight="1">
      <c r="A23" s="119" t="s">
        <v>51</v>
      </c>
      <c r="B23" s="217">
        <v>217</v>
      </c>
      <c r="C23" s="214"/>
      <c r="D23" s="218">
        <v>207</v>
      </c>
      <c r="E23" s="7"/>
      <c r="F23" s="61">
        <f>ROUND(IF(D23=0,0,IF(B23&gt;D23,ABS((B23-D23)/D23*100),IF(AND(B23&lt;0,D23&lt;0,(B23-D23)&lt;0),(B23-D23)/-D23*100,(B23-D23)/D23*100))),0)</f>
        <v>5</v>
      </c>
      <c r="G23" s="8"/>
    </row>
    <row r="24" spans="1:7" ht="18.75" customHeight="1">
      <c r="A24" s="191" t="s">
        <v>10</v>
      </c>
      <c r="B24" s="221">
        <f>SUM(B19:B23)</f>
        <v>1159</v>
      </c>
      <c r="C24" s="19"/>
      <c r="D24" s="163">
        <f>SUM(D19:D23)</f>
        <v>1114</v>
      </c>
      <c r="E24" s="7"/>
      <c r="F24" s="61">
        <f>ROUND(IF(D24=0,0,IF(B24&gt;D24,ABS((B24-D24)/D24*100),IF(AND(B24&lt;0,D24&lt;0,(B24-D24)&lt;0),(B24-D24)/-D24*100,(B24-D24)/D24*100))),0)</f>
        <v>4</v>
      </c>
      <c r="G24" s="8"/>
    </row>
    <row r="25" spans="1:7" ht="18.75" customHeight="1">
      <c r="A25" s="119" t="s">
        <v>69</v>
      </c>
      <c r="B25" s="154">
        <v>-307</v>
      </c>
      <c r="C25" s="190"/>
      <c r="D25" s="155">
        <v>-176</v>
      </c>
      <c r="E25" s="8"/>
      <c r="F25" s="8"/>
      <c r="G25" s="8"/>
    </row>
    <row r="26" spans="1:7" ht="24.75" customHeight="1" thickBot="1">
      <c r="A26" s="15" t="s">
        <v>125</v>
      </c>
      <c r="B26" s="156">
        <f>B24+B25</f>
        <v>852</v>
      </c>
      <c r="C26" s="190"/>
      <c r="D26" s="194">
        <f>D24+D25</f>
        <v>938</v>
      </c>
      <c r="E26" s="7"/>
      <c r="F26" s="61">
        <f>ROUND(IF(D26=0,0,IF(B26&gt;D26,ABS((B26-D26)/D26*100),IF(AND(B26&lt;0,D26&lt;0,(B26-D26)&lt;0),(B26-D26)/-D26*100,(B26-D26)/D26*100))),0)</f>
        <v>-9</v>
      </c>
      <c r="G26" s="8" t="s">
        <v>41</v>
      </c>
    </row>
    <row r="27" spans="1:7" ht="18.75" customHeight="1" thickTop="1">
      <c r="A27" s="15"/>
      <c r="B27" s="195"/>
      <c r="C27" s="190"/>
      <c r="D27" s="196"/>
      <c r="E27" s="7"/>
      <c r="F27" s="8"/>
      <c r="G27" s="8"/>
    </row>
    <row r="28" spans="1:7" s="150" customFormat="1">
      <c r="A28" s="226" t="s">
        <v>68</v>
      </c>
      <c r="B28" s="227"/>
      <c r="C28" s="228"/>
      <c r="D28" s="229"/>
      <c r="E28" s="229"/>
      <c r="F28" s="230"/>
      <c r="G28" s="231"/>
    </row>
    <row r="29" spans="1:7" s="150" customFormat="1" ht="7.5" customHeight="1">
      <c r="A29" s="232"/>
      <c r="B29" s="227"/>
      <c r="C29" s="233"/>
      <c r="D29" s="234"/>
      <c r="E29" s="235"/>
      <c r="F29" s="236"/>
      <c r="G29" s="235"/>
    </row>
    <row r="30" spans="1:7" s="150" customFormat="1" ht="18.75" customHeight="1">
      <c r="A30" s="128" t="s">
        <v>49</v>
      </c>
      <c r="B30" s="278">
        <f>B20/B11*100</f>
        <v>10.402262727844123</v>
      </c>
      <c r="C30" s="238" t="s">
        <v>41</v>
      </c>
      <c r="D30" s="237">
        <f>D20/D11*100</f>
        <v>11.258503401360544</v>
      </c>
      <c r="E30" s="293" t="s">
        <v>41</v>
      </c>
      <c r="F30" s="237"/>
      <c r="G30" s="238"/>
    </row>
    <row r="31" spans="1:7" s="150" customFormat="1" ht="18.75" customHeight="1">
      <c r="A31" s="128" t="s">
        <v>50</v>
      </c>
      <c r="B31" s="278">
        <f>B21/B12*100</f>
        <v>12.055507372072853</v>
      </c>
      <c r="D31" s="237">
        <f>D21/D12*100</f>
        <v>11.661538461538463</v>
      </c>
      <c r="F31" s="237"/>
      <c r="G31" s="238"/>
    </row>
    <row r="32" spans="1:7" s="150" customFormat="1" ht="18.75" customHeight="1">
      <c r="A32" s="128" t="s">
        <v>75</v>
      </c>
      <c r="B32" s="278">
        <f>B22/B13*100</f>
        <v>9.0274546300604932</v>
      </c>
      <c r="C32" s="238"/>
      <c r="D32" s="237">
        <f>D22/D13*100</f>
        <v>8.8182632050134284</v>
      </c>
      <c r="E32" s="293"/>
      <c r="F32" s="237"/>
      <c r="G32" s="238"/>
    </row>
    <row r="33" spans="1:7" s="150" customFormat="1" ht="18.75" customHeight="1">
      <c r="A33" s="119" t="s">
        <v>51</v>
      </c>
      <c r="B33" s="278">
        <f>B23/B14*100</f>
        <v>11.774281063483452</v>
      </c>
      <c r="C33" s="238"/>
      <c r="D33" s="237">
        <f>D23/D14*100</f>
        <v>10.820700470465237</v>
      </c>
      <c r="E33" s="293"/>
      <c r="F33" s="237"/>
      <c r="G33" s="238"/>
    </row>
    <row r="34" spans="1:7" s="150" customFormat="1" ht="24.75" customHeight="1">
      <c r="A34" s="348" t="s">
        <v>126</v>
      </c>
      <c r="B34" s="278">
        <f>B24/B15*100</f>
        <v>10.900028214050597</v>
      </c>
      <c r="C34" s="238"/>
      <c r="D34" s="237">
        <f>D24/D15*100</f>
        <v>10.776821127986844</v>
      </c>
      <c r="E34" s="293"/>
      <c r="F34" s="237"/>
      <c r="G34" s="238"/>
    </row>
    <row r="35" spans="1:7" s="150" customFormat="1" ht="11.25" customHeight="1">
      <c r="A35" s="227"/>
      <c r="B35" s="278"/>
      <c r="C35" s="238"/>
      <c r="D35" s="237"/>
      <c r="E35" s="293"/>
      <c r="F35" s="237"/>
      <c r="G35" s="238"/>
    </row>
    <row r="36" spans="1:7" s="150" customFormat="1" ht="18.75" customHeight="1">
      <c r="A36" s="348" t="s">
        <v>127</v>
      </c>
      <c r="B36" s="278">
        <f>B26/B15*100</f>
        <v>8.0127903696040637</v>
      </c>
      <c r="C36" s="238" t="s">
        <v>41</v>
      </c>
      <c r="D36" s="237">
        <f>D26/D15*100</f>
        <v>9.0741994776047203</v>
      </c>
      <c r="E36" s="293" t="s">
        <v>41</v>
      </c>
      <c r="F36" s="237"/>
      <c r="G36" s="238"/>
    </row>
    <row r="37" spans="1:7" ht="18.75" customHeight="1">
      <c r="A37" s="222"/>
      <c r="B37" s="205"/>
      <c r="C37" s="205"/>
      <c r="D37" s="205"/>
      <c r="E37" s="205"/>
      <c r="F37" s="205"/>
      <c r="G37" s="205"/>
    </row>
    <row r="38" spans="1:7" s="243" customFormat="1" ht="18.75" customHeight="1">
      <c r="A38" s="433" t="s">
        <v>180</v>
      </c>
      <c r="B38" s="351"/>
      <c r="C38" s="351"/>
      <c r="D38" s="351"/>
      <c r="E38" s="244"/>
      <c r="F38" s="244"/>
    </row>
    <row r="39" spans="1:7">
      <c r="A39" s="119" t="s">
        <v>181</v>
      </c>
      <c r="C39" s="1"/>
    </row>
    <row r="40" spans="1:7">
      <c r="A40" s="119" t="s">
        <v>182</v>
      </c>
      <c r="C40" s="1"/>
    </row>
    <row r="41" spans="1:7">
      <c r="A41" s="119" t="s">
        <v>207</v>
      </c>
      <c r="C41" s="1"/>
    </row>
    <row r="42" spans="1:7">
      <c r="A42" s="187"/>
      <c r="C42" s="1"/>
    </row>
    <row r="43" spans="1:7" ht="18">
      <c r="A43" s="197"/>
      <c r="C43" s="1"/>
    </row>
    <row r="44" spans="1:7">
      <c r="A44" s="223"/>
    </row>
    <row r="45" spans="1:7">
      <c r="A45" s="223"/>
    </row>
    <row r="47" spans="1:7">
      <c r="A47" s="76"/>
      <c r="B47" s="76"/>
      <c r="D47" s="76"/>
      <c r="E47" s="76"/>
      <c r="F47" s="76"/>
      <c r="G47" s="224"/>
    </row>
    <row r="48" spans="1:7">
      <c r="A48" s="76"/>
      <c r="B48" s="76"/>
      <c r="D48" s="76"/>
      <c r="E48" s="76"/>
      <c r="F48" s="76"/>
      <c r="G48" s="76"/>
    </row>
    <row r="49" spans="1:7">
      <c r="A49" s="76"/>
      <c r="B49" s="76"/>
      <c r="D49" s="76"/>
      <c r="E49" s="76"/>
      <c r="F49" s="76"/>
      <c r="G49" s="76"/>
    </row>
    <row r="50" spans="1:7">
      <c r="A50" s="76"/>
      <c r="B50" s="76"/>
      <c r="D50" s="76"/>
      <c r="E50" s="76"/>
      <c r="F50" s="76"/>
      <c r="G50" s="76"/>
    </row>
    <row r="51" spans="1:7">
      <c r="A51" s="76"/>
      <c r="B51" s="76"/>
      <c r="C51" s="76"/>
      <c r="D51" s="76"/>
      <c r="E51" s="76"/>
      <c r="F51" s="76"/>
      <c r="G51" s="224"/>
    </row>
    <row r="52" spans="1:7">
      <c r="A52" s="76"/>
      <c r="B52" s="76"/>
      <c r="C52" s="76"/>
      <c r="D52" s="76"/>
      <c r="E52" s="76"/>
      <c r="F52" s="76"/>
      <c r="G52" s="224"/>
    </row>
    <row r="53" spans="1:7">
      <c r="A53" s="76"/>
      <c r="B53" s="76"/>
      <c r="C53" s="76"/>
      <c r="D53" s="76"/>
      <c r="E53" s="76"/>
      <c r="F53" s="76"/>
      <c r="G53" s="224"/>
    </row>
    <row r="54" spans="1:7">
      <c r="A54" s="76"/>
      <c r="B54" s="84"/>
      <c r="C54" s="76"/>
      <c r="D54" s="76"/>
      <c r="E54" s="76"/>
      <c r="F54" s="76"/>
      <c r="G54" s="176"/>
    </row>
    <row r="55" spans="1:7">
      <c r="C55" s="76"/>
    </row>
    <row r="56" spans="1:7">
      <c r="C56" s="76"/>
    </row>
    <row r="57" spans="1:7">
      <c r="C57" s="76"/>
    </row>
    <row r="58" spans="1:7">
      <c r="C58" s="225"/>
    </row>
  </sheetData>
  <customSheetViews>
    <customSheetView guid="{CB2C63BA-525E-44AE-8D0B-A72206E18866}" scale="80" showPageBreaks="1" showGridLines="0" fitToPage="1" printArea="1" hiddenRows="1" topLeftCell="A16">
      <selection activeCell="B22" sqref="B22"/>
      <pageMargins left="0.75" right="0.5" top="0.5" bottom="0.5" header="0.25" footer="0.25"/>
      <pageSetup scale="69" orientation="landscape" horizontalDpi="4294967292" r:id="rId1"/>
      <headerFooter alignWithMargins="0">
        <oddFooter>&amp;RB</oddFooter>
      </headerFooter>
    </customSheetView>
    <customSheetView guid="{B6A01475-A939-438D-9E48-6F968D4C3184}" scale="80" showPageBreaks="1" showGridLines="0" fitToPage="1" printArea="1" hiddenRows="1" topLeftCell="A27">
      <selection activeCell="A40" sqref="A40:B42"/>
      <pageMargins left="0.75" right="0.5" top="0.5" bottom="0.5" header="0.25" footer="0.25"/>
      <pageSetup scale="69" orientation="landscape" horizontalDpi="4294967292" r:id="rId2"/>
      <headerFooter alignWithMargins="0">
        <oddFooter>&amp;RB</oddFooter>
      </headerFooter>
    </customSheetView>
  </customSheetViews>
  <phoneticPr fontId="0" type="noConversion"/>
  <printOptions horizontalCentered="1" verticalCentered="1"/>
  <pageMargins left="0.75" right="0.5" top="0.5" bottom="0.5" header="0.25" footer="0.25"/>
  <pageSetup scale="76" orientation="landscape" r:id="rId3"/>
  <headerFooter alignWithMargins="0">
    <oddFooter>&amp;R&amp;10B</oddFooter>
  </headerFooter>
</worksheet>
</file>

<file path=xl/worksheets/sheet3.xml><?xml version="1.0" encoding="utf-8"?>
<worksheet xmlns="http://schemas.openxmlformats.org/spreadsheetml/2006/main" xmlns:r="http://schemas.openxmlformats.org/officeDocument/2006/relationships">
  <sheetPr transitionEvaluation="1" codeName="Sheet722">
    <pageSetUpPr fitToPage="1"/>
  </sheetPr>
  <dimension ref="A1:L31"/>
  <sheetViews>
    <sheetView showGridLines="0" zoomScale="60" zoomScaleNormal="60" workbookViewId="0">
      <selection activeCell="A13" sqref="A13"/>
    </sheetView>
  </sheetViews>
  <sheetFormatPr defaultColWidth="5.90625" defaultRowHeight="15.6"/>
  <cols>
    <col min="1" max="1" width="69" style="24" customWidth="1"/>
    <col min="2" max="2" width="13.81640625" style="24" customWidth="1"/>
    <col min="3" max="3" width="5.08984375" style="24" customWidth="1"/>
    <col min="4" max="4" width="13.81640625" style="24" customWidth="1"/>
    <col min="5" max="5" width="5.08984375" style="24" customWidth="1"/>
    <col min="6" max="6" width="13.81640625" style="25" customWidth="1"/>
    <col min="7" max="7" width="5.90625" style="24"/>
    <col min="8" max="8" width="8.81640625" style="24" customWidth="1"/>
    <col min="9" max="9" width="5.90625" style="24"/>
    <col min="10" max="10" width="8" style="24" customWidth="1"/>
    <col min="11" max="11" width="6" style="24" bestFit="1" customWidth="1"/>
    <col min="12" max="250" width="5.90625" style="24"/>
    <col min="251" max="251" width="69" style="24" customWidth="1"/>
    <col min="252" max="252" width="17.81640625" style="24" customWidth="1"/>
    <col min="253" max="253" width="5.81640625" style="24" customWidth="1"/>
    <col min="254" max="254" width="15.90625" style="24" customWidth="1"/>
    <col min="255" max="255" width="5.6328125" style="24" customWidth="1"/>
    <col min="256" max="256" width="16.54296875" style="24" customWidth="1"/>
    <col min="257" max="257" width="5.81640625" style="24" customWidth="1"/>
    <col min="258" max="258" width="17.90625" style="24" customWidth="1"/>
    <col min="259" max="259" width="5.81640625" style="24" customWidth="1"/>
    <col min="260" max="260" width="15.90625" style="24" customWidth="1"/>
    <col min="261" max="261" width="5.6328125" style="24" customWidth="1"/>
    <col min="262" max="262" width="16.54296875" style="24" customWidth="1"/>
    <col min="263" max="263" width="5.90625" style="24"/>
    <col min="264" max="264" width="8.81640625" style="24" customWidth="1"/>
    <col min="265" max="265" width="5.90625" style="24"/>
    <col min="266" max="266" width="8" style="24" customWidth="1"/>
    <col min="267" max="267" width="6" style="24" bestFit="1" customWidth="1"/>
    <col min="268" max="506" width="5.90625" style="24"/>
    <col min="507" max="507" width="69" style="24" customWidth="1"/>
    <col min="508" max="508" width="17.81640625" style="24" customWidth="1"/>
    <col min="509" max="509" width="5.81640625" style="24" customWidth="1"/>
    <col min="510" max="510" width="15.90625" style="24" customWidth="1"/>
    <col min="511" max="511" width="5.6328125" style="24" customWidth="1"/>
    <col min="512" max="512" width="16.54296875" style="24" customWidth="1"/>
    <col min="513" max="513" width="5.81640625" style="24" customWidth="1"/>
    <col min="514" max="514" width="17.90625" style="24" customWidth="1"/>
    <col min="515" max="515" width="5.81640625" style="24" customWidth="1"/>
    <col min="516" max="516" width="15.90625" style="24" customWidth="1"/>
    <col min="517" max="517" width="5.6328125" style="24" customWidth="1"/>
    <col min="518" max="518" width="16.54296875" style="24" customWidth="1"/>
    <col min="519" max="519" width="5.90625" style="24"/>
    <col min="520" max="520" width="8.81640625" style="24" customWidth="1"/>
    <col min="521" max="521" width="5.90625" style="24"/>
    <col min="522" max="522" width="8" style="24" customWidth="1"/>
    <col min="523" max="523" width="6" style="24" bestFit="1" customWidth="1"/>
    <col min="524" max="762" width="5.90625" style="24"/>
    <col min="763" max="763" width="69" style="24" customWidth="1"/>
    <col min="764" max="764" width="17.81640625" style="24" customWidth="1"/>
    <col min="765" max="765" width="5.81640625" style="24" customWidth="1"/>
    <col min="766" max="766" width="15.90625" style="24" customWidth="1"/>
    <col min="767" max="767" width="5.6328125" style="24" customWidth="1"/>
    <col min="768" max="768" width="16.54296875" style="24" customWidth="1"/>
    <col min="769" max="769" width="5.81640625" style="24" customWidth="1"/>
    <col min="770" max="770" width="17.90625" style="24" customWidth="1"/>
    <col min="771" max="771" width="5.81640625" style="24" customWidth="1"/>
    <col min="772" max="772" width="15.90625" style="24" customWidth="1"/>
    <col min="773" max="773" width="5.6328125" style="24" customWidth="1"/>
    <col min="774" max="774" width="16.54296875" style="24" customWidth="1"/>
    <col min="775" max="775" width="5.90625" style="24"/>
    <col min="776" max="776" width="8.81640625" style="24" customWidth="1"/>
    <col min="777" max="777" width="5.90625" style="24"/>
    <col min="778" max="778" width="8" style="24" customWidth="1"/>
    <col min="779" max="779" width="6" style="24" bestFit="1" customWidth="1"/>
    <col min="780" max="1018" width="5.90625" style="24"/>
    <col min="1019" max="1019" width="69" style="24" customWidth="1"/>
    <col min="1020" max="1020" width="17.81640625" style="24" customWidth="1"/>
    <col min="1021" max="1021" width="5.81640625" style="24" customWidth="1"/>
    <col min="1022" max="1022" width="15.90625" style="24" customWidth="1"/>
    <col min="1023" max="1023" width="5.6328125" style="24" customWidth="1"/>
    <col min="1024" max="1024" width="16.54296875" style="24" customWidth="1"/>
    <col min="1025" max="1025" width="5.81640625" style="24" customWidth="1"/>
    <col min="1026" max="1026" width="17.90625" style="24" customWidth="1"/>
    <col min="1027" max="1027" width="5.81640625" style="24" customWidth="1"/>
    <col min="1028" max="1028" width="15.90625" style="24" customWidth="1"/>
    <col min="1029" max="1029" width="5.6328125" style="24" customWidth="1"/>
    <col min="1030" max="1030" width="16.54296875" style="24" customWidth="1"/>
    <col min="1031" max="1031" width="5.90625" style="24"/>
    <col min="1032" max="1032" width="8.81640625" style="24" customWidth="1"/>
    <col min="1033" max="1033" width="5.90625" style="24"/>
    <col min="1034" max="1034" width="8" style="24" customWidth="1"/>
    <col min="1035" max="1035" width="6" style="24" bestFit="1" customWidth="1"/>
    <col min="1036" max="1274" width="5.90625" style="24"/>
    <col min="1275" max="1275" width="69" style="24" customWidth="1"/>
    <col min="1276" max="1276" width="17.81640625" style="24" customWidth="1"/>
    <col min="1277" max="1277" width="5.81640625" style="24" customWidth="1"/>
    <col min="1278" max="1278" width="15.90625" style="24" customWidth="1"/>
    <col min="1279" max="1279" width="5.6328125" style="24" customWidth="1"/>
    <col min="1280" max="1280" width="16.54296875" style="24" customWidth="1"/>
    <col min="1281" max="1281" width="5.81640625" style="24" customWidth="1"/>
    <col min="1282" max="1282" width="17.90625" style="24" customWidth="1"/>
    <col min="1283" max="1283" width="5.81640625" style="24" customWidth="1"/>
    <col min="1284" max="1284" width="15.90625" style="24" customWidth="1"/>
    <col min="1285" max="1285" width="5.6328125" style="24" customWidth="1"/>
    <col min="1286" max="1286" width="16.54296875" style="24" customWidth="1"/>
    <col min="1287" max="1287" width="5.90625" style="24"/>
    <col min="1288" max="1288" width="8.81640625" style="24" customWidth="1"/>
    <col min="1289" max="1289" width="5.90625" style="24"/>
    <col min="1290" max="1290" width="8" style="24" customWidth="1"/>
    <col min="1291" max="1291" width="6" style="24" bestFit="1" customWidth="1"/>
    <col min="1292" max="1530" width="5.90625" style="24"/>
    <col min="1531" max="1531" width="69" style="24" customWidth="1"/>
    <col min="1532" max="1532" width="17.81640625" style="24" customWidth="1"/>
    <col min="1533" max="1533" width="5.81640625" style="24" customWidth="1"/>
    <col min="1534" max="1534" width="15.90625" style="24" customWidth="1"/>
    <col min="1535" max="1535" width="5.6328125" style="24" customWidth="1"/>
    <col min="1536" max="1536" width="16.54296875" style="24" customWidth="1"/>
    <col min="1537" max="1537" width="5.81640625" style="24" customWidth="1"/>
    <col min="1538" max="1538" width="17.90625" style="24" customWidth="1"/>
    <col min="1539" max="1539" width="5.81640625" style="24" customWidth="1"/>
    <col min="1540" max="1540" width="15.90625" style="24" customWidth="1"/>
    <col min="1541" max="1541" width="5.6328125" style="24" customWidth="1"/>
    <col min="1542" max="1542" width="16.54296875" style="24" customWidth="1"/>
    <col min="1543" max="1543" width="5.90625" style="24"/>
    <col min="1544" max="1544" width="8.81640625" style="24" customWidth="1"/>
    <col min="1545" max="1545" width="5.90625" style="24"/>
    <col min="1546" max="1546" width="8" style="24" customWidth="1"/>
    <col min="1547" max="1547" width="6" style="24" bestFit="1" customWidth="1"/>
    <col min="1548" max="1786" width="5.90625" style="24"/>
    <col min="1787" max="1787" width="69" style="24" customWidth="1"/>
    <col min="1788" max="1788" width="17.81640625" style="24" customWidth="1"/>
    <col min="1789" max="1789" width="5.81640625" style="24" customWidth="1"/>
    <col min="1790" max="1790" width="15.90625" style="24" customWidth="1"/>
    <col min="1791" max="1791" width="5.6328125" style="24" customWidth="1"/>
    <col min="1792" max="1792" width="16.54296875" style="24" customWidth="1"/>
    <col min="1793" max="1793" width="5.81640625" style="24" customWidth="1"/>
    <col min="1794" max="1794" width="17.90625" style="24" customWidth="1"/>
    <col min="1795" max="1795" width="5.81640625" style="24" customWidth="1"/>
    <col min="1796" max="1796" width="15.90625" style="24" customWidth="1"/>
    <col min="1797" max="1797" width="5.6328125" style="24" customWidth="1"/>
    <col min="1798" max="1798" width="16.54296875" style="24" customWidth="1"/>
    <col min="1799" max="1799" width="5.90625" style="24"/>
    <col min="1800" max="1800" width="8.81640625" style="24" customWidth="1"/>
    <col min="1801" max="1801" width="5.90625" style="24"/>
    <col min="1802" max="1802" width="8" style="24" customWidth="1"/>
    <col min="1803" max="1803" width="6" style="24" bestFit="1" customWidth="1"/>
    <col min="1804" max="2042" width="5.90625" style="24"/>
    <col min="2043" max="2043" width="69" style="24" customWidth="1"/>
    <col min="2044" max="2044" width="17.81640625" style="24" customWidth="1"/>
    <col min="2045" max="2045" width="5.81640625" style="24" customWidth="1"/>
    <col min="2046" max="2046" width="15.90625" style="24" customWidth="1"/>
    <col min="2047" max="2047" width="5.6328125" style="24" customWidth="1"/>
    <col min="2048" max="2048" width="16.54296875" style="24" customWidth="1"/>
    <col min="2049" max="2049" width="5.81640625" style="24" customWidth="1"/>
    <col min="2050" max="2050" width="17.90625" style="24" customWidth="1"/>
    <col min="2051" max="2051" width="5.81640625" style="24" customWidth="1"/>
    <col min="2052" max="2052" width="15.90625" style="24" customWidth="1"/>
    <col min="2053" max="2053" width="5.6328125" style="24" customWidth="1"/>
    <col min="2054" max="2054" width="16.54296875" style="24" customWidth="1"/>
    <col min="2055" max="2055" width="5.90625" style="24"/>
    <col min="2056" max="2056" width="8.81640625" style="24" customWidth="1"/>
    <col min="2057" max="2057" width="5.90625" style="24"/>
    <col min="2058" max="2058" width="8" style="24" customWidth="1"/>
    <col min="2059" max="2059" width="6" style="24" bestFit="1" customWidth="1"/>
    <col min="2060" max="2298" width="5.90625" style="24"/>
    <col min="2299" max="2299" width="69" style="24" customWidth="1"/>
    <col min="2300" max="2300" width="17.81640625" style="24" customWidth="1"/>
    <col min="2301" max="2301" width="5.81640625" style="24" customWidth="1"/>
    <col min="2302" max="2302" width="15.90625" style="24" customWidth="1"/>
    <col min="2303" max="2303" width="5.6328125" style="24" customWidth="1"/>
    <col min="2304" max="2304" width="16.54296875" style="24" customWidth="1"/>
    <col min="2305" max="2305" width="5.81640625" style="24" customWidth="1"/>
    <col min="2306" max="2306" width="17.90625" style="24" customWidth="1"/>
    <col min="2307" max="2307" width="5.81640625" style="24" customWidth="1"/>
    <col min="2308" max="2308" width="15.90625" style="24" customWidth="1"/>
    <col min="2309" max="2309" width="5.6328125" style="24" customWidth="1"/>
    <col min="2310" max="2310" width="16.54296875" style="24" customWidth="1"/>
    <col min="2311" max="2311" width="5.90625" style="24"/>
    <col min="2312" max="2312" width="8.81640625" style="24" customWidth="1"/>
    <col min="2313" max="2313" width="5.90625" style="24"/>
    <col min="2314" max="2314" width="8" style="24" customWidth="1"/>
    <col min="2315" max="2315" width="6" style="24" bestFit="1" customWidth="1"/>
    <col min="2316" max="2554" width="5.90625" style="24"/>
    <col min="2555" max="2555" width="69" style="24" customWidth="1"/>
    <col min="2556" max="2556" width="17.81640625" style="24" customWidth="1"/>
    <col min="2557" max="2557" width="5.81640625" style="24" customWidth="1"/>
    <col min="2558" max="2558" width="15.90625" style="24" customWidth="1"/>
    <col min="2559" max="2559" width="5.6328125" style="24" customWidth="1"/>
    <col min="2560" max="2560" width="16.54296875" style="24" customWidth="1"/>
    <col min="2561" max="2561" width="5.81640625" style="24" customWidth="1"/>
    <col min="2562" max="2562" width="17.90625" style="24" customWidth="1"/>
    <col min="2563" max="2563" width="5.81640625" style="24" customWidth="1"/>
    <col min="2564" max="2564" width="15.90625" style="24" customWidth="1"/>
    <col min="2565" max="2565" width="5.6328125" style="24" customWidth="1"/>
    <col min="2566" max="2566" width="16.54296875" style="24" customWidth="1"/>
    <col min="2567" max="2567" width="5.90625" style="24"/>
    <col min="2568" max="2568" width="8.81640625" style="24" customWidth="1"/>
    <col min="2569" max="2569" width="5.90625" style="24"/>
    <col min="2570" max="2570" width="8" style="24" customWidth="1"/>
    <col min="2571" max="2571" width="6" style="24" bestFit="1" customWidth="1"/>
    <col min="2572" max="2810" width="5.90625" style="24"/>
    <col min="2811" max="2811" width="69" style="24" customWidth="1"/>
    <col min="2812" max="2812" width="17.81640625" style="24" customWidth="1"/>
    <col min="2813" max="2813" width="5.81640625" style="24" customWidth="1"/>
    <col min="2814" max="2814" width="15.90625" style="24" customWidth="1"/>
    <col min="2815" max="2815" width="5.6328125" style="24" customWidth="1"/>
    <col min="2816" max="2816" width="16.54296875" style="24" customWidth="1"/>
    <col min="2817" max="2817" width="5.81640625" style="24" customWidth="1"/>
    <col min="2818" max="2818" width="17.90625" style="24" customWidth="1"/>
    <col min="2819" max="2819" width="5.81640625" style="24" customWidth="1"/>
    <col min="2820" max="2820" width="15.90625" style="24" customWidth="1"/>
    <col min="2821" max="2821" width="5.6328125" style="24" customWidth="1"/>
    <col min="2822" max="2822" width="16.54296875" style="24" customWidth="1"/>
    <col min="2823" max="2823" width="5.90625" style="24"/>
    <col min="2824" max="2824" width="8.81640625" style="24" customWidth="1"/>
    <col min="2825" max="2825" width="5.90625" style="24"/>
    <col min="2826" max="2826" width="8" style="24" customWidth="1"/>
    <col min="2827" max="2827" width="6" style="24" bestFit="1" customWidth="1"/>
    <col min="2828" max="3066" width="5.90625" style="24"/>
    <col min="3067" max="3067" width="69" style="24" customWidth="1"/>
    <col min="3068" max="3068" width="17.81640625" style="24" customWidth="1"/>
    <col min="3069" max="3069" width="5.81640625" style="24" customWidth="1"/>
    <col min="3070" max="3070" width="15.90625" style="24" customWidth="1"/>
    <col min="3071" max="3071" width="5.6328125" style="24" customWidth="1"/>
    <col min="3072" max="3072" width="16.54296875" style="24" customWidth="1"/>
    <col min="3073" max="3073" width="5.81640625" style="24" customWidth="1"/>
    <col min="3074" max="3074" width="17.90625" style="24" customWidth="1"/>
    <col min="3075" max="3075" width="5.81640625" style="24" customWidth="1"/>
    <col min="3076" max="3076" width="15.90625" style="24" customWidth="1"/>
    <col min="3077" max="3077" width="5.6328125" style="24" customWidth="1"/>
    <col min="3078" max="3078" width="16.54296875" style="24" customWidth="1"/>
    <col min="3079" max="3079" width="5.90625" style="24"/>
    <col min="3080" max="3080" width="8.81640625" style="24" customWidth="1"/>
    <col min="3081" max="3081" width="5.90625" style="24"/>
    <col min="3082" max="3082" width="8" style="24" customWidth="1"/>
    <col min="3083" max="3083" width="6" style="24" bestFit="1" customWidth="1"/>
    <col min="3084" max="3322" width="5.90625" style="24"/>
    <col min="3323" max="3323" width="69" style="24" customWidth="1"/>
    <col min="3324" max="3324" width="17.81640625" style="24" customWidth="1"/>
    <col min="3325" max="3325" width="5.81640625" style="24" customWidth="1"/>
    <col min="3326" max="3326" width="15.90625" style="24" customWidth="1"/>
    <col min="3327" max="3327" width="5.6328125" style="24" customWidth="1"/>
    <col min="3328" max="3328" width="16.54296875" style="24" customWidth="1"/>
    <col min="3329" max="3329" width="5.81640625" style="24" customWidth="1"/>
    <col min="3330" max="3330" width="17.90625" style="24" customWidth="1"/>
    <col min="3331" max="3331" width="5.81640625" style="24" customWidth="1"/>
    <col min="3332" max="3332" width="15.90625" style="24" customWidth="1"/>
    <col min="3333" max="3333" width="5.6328125" style="24" customWidth="1"/>
    <col min="3334" max="3334" width="16.54296875" style="24" customWidth="1"/>
    <col min="3335" max="3335" width="5.90625" style="24"/>
    <col min="3336" max="3336" width="8.81640625" style="24" customWidth="1"/>
    <col min="3337" max="3337" width="5.90625" style="24"/>
    <col min="3338" max="3338" width="8" style="24" customWidth="1"/>
    <col min="3339" max="3339" width="6" style="24" bestFit="1" customWidth="1"/>
    <col min="3340" max="3578" width="5.90625" style="24"/>
    <col min="3579" max="3579" width="69" style="24" customWidth="1"/>
    <col min="3580" max="3580" width="17.81640625" style="24" customWidth="1"/>
    <col min="3581" max="3581" width="5.81640625" style="24" customWidth="1"/>
    <col min="3582" max="3582" width="15.90625" style="24" customWidth="1"/>
    <col min="3583" max="3583" width="5.6328125" style="24" customWidth="1"/>
    <col min="3584" max="3584" width="16.54296875" style="24" customWidth="1"/>
    <col min="3585" max="3585" width="5.81640625" style="24" customWidth="1"/>
    <col min="3586" max="3586" width="17.90625" style="24" customWidth="1"/>
    <col min="3587" max="3587" width="5.81640625" style="24" customWidth="1"/>
    <col min="3588" max="3588" width="15.90625" style="24" customWidth="1"/>
    <col min="3589" max="3589" width="5.6328125" style="24" customWidth="1"/>
    <col min="3590" max="3590" width="16.54296875" style="24" customWidth="1"/>
    <col min="3591" max="3591" width="5.90625" style="24"/>
    <col min="3592" max="3592" width="8.81640625" style="24" customWidth="1"/>
    <col min="3593" max="3593" width="5.90625" style="24"/>
    <col min="3594" max="3594" width="8" style="24" customWidth="1"/>
    <col min="3595" max="3595" width="6" style="24" bestFit="1" customWidth="1"/>
    <col min="3596" max="3834" width="5.90625" style="24"/>
    <col min="3835" max="3835" width="69" style="24" customWidth="1"/>
    <col min="3836" max="3836" width="17.81640625" style="24" customWidth="1"/>
    <col min="3837" max="3837" width="5.81640625" style="24" customWidth="1"/>
    <col min="3838" max="3838" width="15.90625" style="24" customWidth="1"/>
    <col min="3839" max="3839" width="5.6328125" style="24" customWidth="1"/>
    <col min="3840" max="3840" width="16.54296875" style="24" customWidth="1"/>
    <col min="3841" max="3841" width="5.81640625" style="24" customWidth="1"/>
    <col min="3842" max="3842" width="17.90625" style="24" customWidth="1"/>
    <col min="3843" max="3843" width="5.81640625" style="24" customWidth="1"/>
    <col min="3844" max="3844" width="15.90625" style="24" customWidth="1"/>
    <col min="3845" max="3845" width="5.6328125" style="24" customWidth="1"/>
    <col min="3846" max="3846" width="16.54296875" style="24" customWidth="1"/>
    <col min="3847" max="3847" width="5.90625" style="24"/>
    <col min="3848" max="3848" width="8.81640625" style="24" customWidth="1"/>
    <col min="3849" max="3849" width="5.90625" style="24"/>
    <col min="3850" max="3850" width="8" style="24" customWidth="1"/>
    <col min="3851" max="3851" width="6" style="24" bestFit="1" customWidth="1"/>
    <col min="3852" max="4090" width="5.90625" style="24"/>
    <col min="4091" max="4091" width="69" style="24" customWidth="1"/>
    <col min="4092" max="4092" width="17.81640625" style="24" customWidth="1"/>
    <col min="4093" max="4093" width="5.81640625" style="24" customWidth="1"/>
    <col min="4094" max="4094" width="15.90625" style="24" customWidth="1"/>
    <col min="4095" max="4095" width="5.6328125" style="24" customWidth="1"/>
    <col min="4096" max="4096" width="16.54296875" style="24" customWidth="1"/>
    <col min="4097" max="4097" width="5.81640625" style="24" customWidth="1"/>
    <col min="4098" max="4098" width="17.90625" style="24" customWidth="1"/>
    <col min="4099" max="4099" width="5.81640625" style="24" customWidth="1"/>
    <col min="4100" max="4100" width="15.90625" style="24" customWidth="1"/>
    <col min="4101" max="4101" width="5.6328125" style="24" customWidth="1"/>
    <col min="4102" max="4102" width="16.54296875" style="24" customWidth="1"/>
    <col min="4103" max="4103" width="5.90625" style="24"/>
    <col min="4104" max="4104" width="8.81640625" style="24" customWidth="1"/>
    <col min="4105" max="4105" width="5.90625" style="24"/>
    <col min="4106" max="4106" width="8" style="24" customWidth="1"/>
    <col min="4107" max="4107" width="6" style="24" bestFit="1" customWidth="1"/>
    <col min="4108" max="4346" width="5.90625" style="24"/>
    <col min="4347" max="4347" width="69" style="24" customWidth="1"/>
    <col min="4348" max="4348" width="17.81640625" style="24" customWidth="1"/>
    <col min="4349" max="4349" width="5.81640625" style="24" customWidth="1"/>
    <col min="4350" max="4350" width="15.90625" style="24" customWidth="1"/>
    <col min="4351" max="4351" width="5.6328125" style="24" customWidth="1"/>
    <col min="4352" max="4352" width="16.54296875" style="24" customWidth="1"/>
    <col min="4353" max="4353" width="5.81640625" style="24" customWidth="1"/>
    <col min="4354" max="4354" width="17.90625" style="24" customWidth="1"/>
    <col min="4355" max="4355" width="5.81640625" style="24" customWidth="1"/>
    <col min="4356" max="4356" width="15.90625" style="24" customWidth="1"/>
    <col min="4357" max="4357" width="5.6328125" style="24" customWidth="1"/>
    <col min="4358" max="4358" width="16.54296875" style="24" customWidth="1"/>
    <col min="4359" max="4359" width="5.90625" style="24"/>
    <col min="4360" max="4360" width="8.81640625" style="24" customWidth="1"/>
    <col min="4361" max="4361" width="5.90625" style="24"/>
    <col min="4362" max="4362" width="8" style="24" customWidth="1"/>
    <col min="4363" max="4363" width="6" style="24" bestFit="1" customWidth="1"/>
    <col min="4364" max="4602" width="5.90625" style="24"/>
    <col min="4603" max="4603" width="69" style="24" customWidth="1"/>
    <col min="4604" max="4604" width="17.81640625" style="24" customWidth="1"/>
    <col min="4605" max="4605" width="5.81640625" style="24" customWidth="1"/>
    <col min="4606" max="4606" width="15.90625" style="24" customWidth="1"/>
    <col min="4607" max="4607" width="5.6328125" style="24" customWidth="1"/>
    <col min="4608" max="4608" width="16.54296875" style="24" customWidth="1"/>
    <col min="4609" max="4609" width="5.81640625" style="24" customWidth="1"/>
    <col min="4610" max="4610" width="17.90625" style="24" customWidth="1"/>
    <col min="4611" max="4611" width="5.81640625" style="24" customWidth="1"/>
    <col min="4612" max="4612" width="15.90625" style="24" customWidth="1"/>
    <col min="4613" max="4613" width="5.6328125" style="24" customWidth="1"/>
    <col min="4614" max="4614" width="16.54296875" style="24" customWidth="1"/>
    <col min="4615" max="4615" width="5.90625" style="24"/>
    <col min="4616" max="4616" width="8.81640625" style="24" customWidth="1"/>
    <col min="4617" max="4617" width="5.90625" style="24"/>
    <col min="4618" max="4618" width="8" style="24" customWidth="1"/>
    <col min="4619" max="4619" width="6" style="24" bestFit="1" customWidth="1"/>
    <col min="4620" max="4858" width="5.90625" style="24"/>
    <col min="4859" max="4859" width="69" style="24" customWidth="1"/>
    <col min="4860" max="4860" width="17.81640625" style="24" customWidth="1"/>
    <col min="4861" max="4861" width="5.81640625" style="24" customWidth="1"/>
    <col min="4862" max="4862" width="15.90625" style="24" customWidth="1"/>
    <col min="4863" max="4863" width="5.6328125" style="24" customWidth="1"/>
    <col min="4864" max="4864" width="16.54296875" style="24" customWidth="1"/>
    <col min="4865" max="4865" width="5.81640625" style="24" customWidth="1"/>
    <col min="4866" max="4866" width="17.90625" style="24" customWidth="1"/>
    <col min="4867" max="4867" width="5.81640625" style="24" customWidth="1"/>
    <col min="4868" max="4868" width="15.90625" style="24" customWidth="1"/>
    <col min="4869" max="4869" width="5.6328125" style="24" customWidth="1"/>
    <col min="4870" max="4870" width="16.54296875" style="24" customWidth="1"/>
    <col min="4871" max="4871" width="5.90625" style="24"/>
    <col min="4872" max="4872" width="8.81640625" style="24" customWidth="1"/>
    <col min="4873" max="4873" width="5.90625" style="24"/>
    <col min="4874" max="4874" width="8" style="24" customWidth="1"/>
    <col min="4875" max="4875" width="6" style="24" bestFit="1" customWidth="1"/>
    <col min="4876" max="5114" width="5.90625" style="24"/>
    <col min="5115" max="5115" width="69" style="24" customWidth="1"/>
    <col min="5116" max="5116" width="17.81640625" style="24" customWidth="1"/>
    <col min="5117" max="5117" width="5.81640625" style="24" customWidth="1"/>
    <col min="5118" max="5118" width="15.90625" style="24" customWidth="1"/>
    <col min="5119" max="5119" width="5.6328125" style="24" customWidth="1"/>
    <col min="5120" max="5120" width="16.54296875" style="24" customWidth="1"/>
    <col min="5121" max="5121" width="5.81640625" style="24" customWidth="1"/>
    <col min="5122" max="5122" width="17.90625" style="24" customWidth="1"/>
    <col min="5123" max="5123" width="5.81640625" style="24" customWidth="1"/>
    <col min="5124" max="5124" width="15.90625" style="24" customWidth="1"/>
    <col min="5125" max="5125" width="5.6328125" style="24" customWidth="1"/>
    <col min="5126" max="5126" width="16.54296875" style="24" customWidth="1"/>
    <col min="5127" max="5127" width="5.90625" style="24"/>
    <col min="5128" max="5128" width="8.81640625" style="24" customWidth="1"/>
    <col min="5129" max="5129" width="5.90625" style="24"/>
    <col min="5130" max="5130" width="8" style="24" customWidth="1"/>
    <col min="5131" max="5131" width="6" style="24" bestFit="1" customWidth="1"/>
    <col min="5132" max="5370" width="5.90625" style="24"/>
    <col min="5371" max="5371" width="69" style="24" customWidth="1"/>
    <col min="5372" max="5372" width="17.81640625" style="24" customWidth="1"/>
    <col min="5373" max="5373" width="5.81640625" style="24" customWidth="1"/>
    <col min="5374" max="5374" width="15.90625" style="24" customWidth="1"/>
    <col min="5375" max="5375" width="5.6328125" style="24" customWidth="1"/>
    <col min="5376" max="5376" width="16.54296875" style="24" customWidth="1"/>
    <col min="5377" max="5377" width="5.81640625" style="24" customWidth="1"/>
    <col min="5378" max="5378" width="17.90625" style="24" customWidth="1"/>
    <col min="5379" max="5379" width="5.81640625" style="24" customWidth="1"/>
    <col min="5380" max="5380" width="15.90625" style="24" customWidth="1"/>
    <col min="5381" max="5381" width="5.6328125" style="24" customWidth="1"/>
    <col min="5382" max="5382" width="16.54296875" style="24" customWidth="1"/>
    <col min="5383" max="5383" width="5.90625" style="24"/>
    <col min="5384" max="5384" width="8.81640625" style="24" customWidth="1"/>
    <col min="5385" max="5385" width="5.90625" style="24"/>
    <col min="5386" max="5386" width="8" style="24" customWidth="1"/>
    <col min="5387" max="5387" width="6" style="24" bestFit="1" customWidth="1"/>
    <col min="5388" max="5626" width="5.90625" style="24"/>
    <col min="5627" max="5627" width="69" style="24" customWidth="1"/>
    <col min="5628" max="5628" width="17.81640625" style="24" customWidth="1"/>
    <col min="5629" max="5629" width="5.81640625" style="24" customWidth="1"/>
    <col min="5630" max="5630" width="15.90625" style="24" customWidth="1"/>
    <col min="5631" max="5631" width="5.6328125" style="24" customWidth="1"/>
    <col min="5632" max="5632" width="16.54296875" style="24" customWidth="1"/>
    <col min="5633" max="5633" width="5.81640625" style="24" customWidth="1"/>
    <col min="5634" max="5634" width="17.90625" style="24" customWidth="1"/>
    <col min="5635" max="5635" width="5.81640625" style="24" customWidth="1"/>
    <col min="5636" max="5636" width="15.90625" style="24" customWidth="1"/>
    <col min="5637" max="5637" width="5.6328125" style="24" customWidth="1"/>
    <col min="5638" max="5638" width="16.54296875" style="24" customWidth="1"/>
    <col min="5639" max="5639" width="5.90625" style="24"/>
    <col min="5640" max="5640" width="8.81640625" style="24" customWidth="1"/>
    <col min="5641" max="5641" width="5.90625" style="24"/>
    <col min="5642" max="5642" width="8" style="24" customWidth="1"/>
    <col min="5643" max="5643" width="6" style="24" bestFit="1" customWidth="1"/>
    <col min="5644" max="5882" width="5.90625" style="24"/>
    <col min="5883" max="5883" width="69" style="24" customWidth="1"/>
    <col min="5884" max="5884" width="17.81640625" style="24" customWidth="1"/>
    <col min="5885" max="5885" width="5.81640625" style="24" customWidth="1"/>
    <col min="5886" max="5886" width="15.90625" style="24" customWidth="1"/>
    <col min="5887" max="5887" width="5.6328125" style="24" customWidth="1"/>
    <col min="5888" max="5888" width="16.54296875" style="24" customWidth="1"/>
    <col min="5889" max="5889" width="5.81640625" style="24" customWidth="1"/>
    <col min="5890" max="5890" width="17.90625" style="24" customWidth="1"/>
    <col min="5891" max="5891" width="5.81640625" style="24" customWidth="1"/>
    <col min="5892" max="5892" width="15.90625" style="24" customWidth="1"/>
    <col min="5893" max="5893" width="5.6328125" style="24" customWidth="1"/>
    <col min="5894" max="5894" width="16.54296875" style="24" customWidth="1"/>
    <col min="5895" max="5895" width="5.90625" style="24"/>
    <col min="5896" max="5896" width="8.81640625" style="24" customWidth="1"/>
    <col min="5897" max="5897" width="5.90625" style="24"/>
    <col min="5898" max="5898" width="8" style="24" customWidth="1"/>
    <col min="5899" max="5899" width="6" style="24" bestFit="1" customWidth="1"/>
    <col min="5900" max="6138" width="5.90625" style="24"/>
    <col min="6139" max="6139" width="69" style="24" customWidth="1"/>
    <col min="6140" max="6140" width="17.81640625" style="24" customWidth="1"/>
    <col min="6141" max="6141" width="5.81640625" style="24" customWidth="1"/>
    <col min="6142" max="6142" width="15.90625" style="24" customWidth="1"/>
    <col min="6143" max="6143" width="5.6328125" style="24" customWidth="1"/>
    <col min="6144" max="6144" width="16.54296875" style="24" customWidth="1"/>
    <col min="6145" max="6145" width="5.81640625" style="24" customWidth="1"/>
    <col min="6146" max="6146" width="17.90625" style="24" customWidth="1"/>
    <col min="6147" max="6147" width="5.81640625" style="24" customWidth="1"/>
    <col min="6148" max="6148" width="15.90625" style="24" customWidth="1"/>
    <col min="6149" max="6149" width="5.6328125" style="24" customWidth="1"/>
    <col min="6150" max="6150" width="16.54296875" style="24" customWidth="1"/>
    <col min="6151" max="6151" width="5.90625" style="24"/>
    <col min="6152" max="6152" width="8.81640625" style="24" customWidth="1"/>
    <col min="6153" max="6153" width="5.90625" style="24"/>
    <col min="6154" max="6154" width="8" style="24" customWidth="1"/>
    <col min="6155" max="6155" width="6" style="24" bestFit="1" customWidth="1"/>
    <col min="6156" max="6394" width="5.90625" style="24"/>
    <col min="6395" max="6395" width="69" style="24" customWidth="1"/>
    <col min="6396" max="6396" width="17.81640625" style="24" customWidth="1"/>
    <col min="6397" max="6397" width="5.81640625" style="24" customWidth="1"/>
    <col min="6398" max="6398" width="15.90625" style="24" customWidth="1"/>
    <col min="6399" max="6399" width="5.6328125" style="24" customWidth="1"/>
    <col min="6400" max="6400" width="16.54296875" style="24" customWidth="1"/>
    <col min="6401" max="6401" width="5.81640625" style="24" customWidth="1"/>
    <col min="6402" max="6402" width="17.90625" style="24" customWidth="1"/>
    <col min="6403" max="6403" width="5.81640625" style="24" customWidth="1"/>
    <col min="6404" max="6404" width="15.90625" style="24" customWidth="1"/>
    <col min="6405" max="6405" width="5.6328125" style="24" customWidth="1"/>
    <col min="6406" max="6406" width="16.54296875" style="24" customWidth="1"/>
    <col min="6407" max="6407" width="5.90625" style="24"/>
    <col min="6408" max="6408" width="8.81640625" style="24" customWidth="1"/>
    <col min="6409" max="6409" width="5.90625" style="24"/>
    <col min="6410" max="6410" width="8" style="24" customWidth="1"/>
    <col min="6411" max="6411" width="6" style="24" bestFit="1" customWidth="1"/>
    <col min="6412" max="6650" width="5.90625" style="24"/>
    <col min="6651" max="6651" width="69" style="24" customWidth="1"/>
    <col min="6652" max="6652" width="17.81640625" style="24" customWidth="1"/>
    <col min="6653" max="6653" width="5.81640625" style="24" customWidth="1"/>
    <col min="6654" max="6654" width="15.90625" style="24" customWidth="1"/>
    <col min="6655" max="6655" width="5.6328125" style="24" customWidth="1"/>
    <col min="6656" max="6656" width="16.54296875" style="24" customWidth="1"/>
    <col min="6657" max="6657" width="5.81640625" style="24" customWidth="1"/>
    <col min="6658" max="6658" width="17.90625" style="24" customWidth="1"/>
    <col min="6659" max="6659" width="5.81640625" style="24" customWidth="1"/>
    <col min="6660" max="6660" width="15.90625" style="24" customWidth="1"/>
    <col min="6661" max="6661" width="5.6328125" style="24" customWidth="1"/>
    <col min="6662" max="6662" width="16.54296875" style="24" customWidth="1"/>
    <col min="6663" max="6663" width="5.90625" style="24"/>
    <col min="6664" max="6664" width="8.81640625" style="24" customWidth="1"/>
    <col min="6665" max="6665" width="5.90625" style="24"/>
    <col min="6666" max="6666" width="8" style="24" customWidth="1"/>
    <col min="6667" max="6667" width="6" style="24" bestFit="1" customWidth="1"/>
    <col min="6668" max="6906" width="5.90625" style="24"/>
    <col min="6907" max="6907" width="69" style="24" customWidth="1"/>
    <col min="6908" max="6908" width="17.81640625" style="24" customWidth="1"/>
    <col min="6909" max="6909" width="5.81640625" style="24" customWidth="1"/>
    <col min="6910" max="6910" width="15.90625" style="24" customWidth="1"/>
    <col min="6911" max="6911" width="5.6328125" style="24" customWidth="1"/>
    <col min="6912" max="6912" width="16.54296875" style="24" customWidth="1"/>
    <col min="6913" max="6913" width="5.81640625" style="24" customWidth="1"/>
    <col min="6914" max="6914" width="17.90625" style="24" customWidth="1"/>
    <col min="6915" max="6915" width="5.81640625" style="24" customWidth="1"/>
    <col min="6916" max="6916" width="15.90625" style="24" customWidth="1"/>
    <col min="6917" max="6917" width="5.6328125" style="24" customWidth="1"/>
    <col min="6918" max="6918" width="16.54296875" style="24" customWidth="1"/>
    <col min="6919" max="6919" width="5.90625" style="24"/>
    <col min="6920" max="6920" width="8.81640625" style="24" customWidth="1"/>
    <col min="6921" max="6921" width="5.90625" style="24"/>
    <col min="6922" max="6922" width="8" style="24" customWidth="1"/>
    <col min="6923" max="6923" width="6" style="24" bestFit="1" customWidth="1"/>
    <col min="6924" max="7162" width="5.90625" style="24"/>
    <col min="7163" max="7163" width="69" style="24" customWidth="1"/>
    <col min="7164" max="7164" width="17.81640625" style="24" customWidth="1"/>
    <col min="7165" max="7165" width="5.81640625" style="24" customWidth="1"/>
    <col min="7166" max="7166" width="15.90625" style="24" customWidth="1"/>
    <col min="7167" max="7167" width="5.6328125" style="24" customWidth="1"/>
    <col min="7168" max="7168" width="16.54296875" style="24" customWidth="1"/>
    <col min="7169" max="7169" width="5.81640625" style="24" customWidth="1"/>
    <col min="7170" max="7170" width="17.90625" style="24" customWidth="1"/>
    <col min="7171" max="7171" width="5.81640625" style="24" customWidth="1"/>
    <col min="7172" max="7172" width="15.90625" style="24" customWidth="1"/>
    <col min="7173" max="7173" width="5.6328125" style="24" customWidth="1"/>
    <col min="7174" max="7174" width="16.54296875" style="24" customWidth="1"/>
    <col min="7175" max="7175" width="5.90625" style="24"/>
    <col min="7176" max="7176" width="8.81640625" style="24" customWidth="1"/>
    <col min="7177" max="7177" width="5.90625" style="24"/>
    <col min="7178" max="7178" width="8" style="24" customWidth="1"/>
    <col min="7179" max="7179" width="6" style="24" bestFit="1" customWidth="1"/>
    <col min="7180" max="7418" width="5.90625" style="24"/>
    <col min="7419" max="7419" width="69" style="24" customWidth="1"/>
    <col min="7420" max="7420" width="17.81640625" style="24" customWidth="1"/>
    <col min="7421" max="7421" width="5.81640625" style="24" customWidth="1"/>
    <col min="7422" max="7422" width="15.90625" style="24" customWidth="1"/>
    <col min="7423" max="7423" width="5.6328125" style="24" customWidth="1"/>
    <col min="7424" max="7424" width="16.54296875" style="24" customWidth="1"/>
    <col min="7425" max="7425" width="5.81640625" style="24" customWidth="1"/>
    <col min="7426" max="7426" width="17.90625" style="24" customWidth="1"/>
    <col min="7427" max="7427" width="5.81640625" style="24" customWidth="1"/>
    <col min="7428" max="7428" width="15.90625" style="24" customWidth="1"/>
    <col min="7429" max="7429" width="5.6328125" style="24" customWidth="1"/>
    <col min="7430" max="7430" width="16.54296875" style="24" customWidth="1"/>
    <col min="7431" max="7431" width="5.90625" style="24"/>
    <col min="7432" max="7432" width="8.81640625" style="24" customWidth="1"/>
    <col min="7433" max="7433" width="5.90625" style="24"/>
    <col min="7434" max="7434" width="8" style="24" customWidth="1"/>
    <col min="7435" max="7435" width="6" style="24" bestFit="1" customWidth="1"/>
    <col min="7436" max="7674" width="5.90625" style="24"/>
    <col min="7675" max="7675" width="69" style="24" customWidth="1"/>
    <col min="7676" max="7676" width="17.81640625" style="24" customWidth="1"/>
    <col min="7677" max="7677" width="5.81640625" style="24" customWidth="1"/>
    <col min="7678" max="7678" width="15.90625" style="24" customWidth="1"/>
    <col min="7679" max="7679" width="5.6328125" style="24" customWidth="1"/>
    <col min="7680" max="7680" width="16.54296875" style="24" customWidth="1"/>
    <col min="7681" max="7681" width="5.81640625" style="24" customWidth="1"/>
    <col min="7682" max="7682" width="17.90625" style="24" customWidth="1"/>
    <col min="7683" max="7683" width="5.81640625" style="24" customWidth="1"/>
    <col min="7684" max="7684" width="15.90625" style="24" customWidth="1"/>
    <col min="7685" max="7685" width="5.6328125" style="24" customWidth="1"/>
    <col min="7686" max="7686" width="16.54296875" style="24" customWidth="1"/>
    <col min="7687" max="7687" width="5.90625" style="24"/>
    <col min="7688" max="7688" width="8.81640625" style="24" customWidth="1"/>
    <col min="7689" max="7689" width="5.90625" style="24"/>
    <col min="7690" max="7690" width="8" style="24" customWidth="1"/>
    <col min="7691" max="7691" width="6" style="24" bestFit="1" customWidth="1"/>
    <col min="7692" max="7930" width="5.90625" style="24"/>
    <col min="7931" max="7931" width="69" style="24" customWidth="1"/>
    <col min="7932" max="7932" width="17.81640625" style="24" customWidth="1"/>
    <col min="7933" max="7933" width="5.81640625" style="24" customWidth="1"/>
    <col min="7934" max="7934" width="15.90625" style="24" customWidth="1"/>
    <col min="7935" max="7935" width="5.6328125" style="24" customWidth="1"/>
    <col min="7936" max="7936" width="16.54296875" style="24" customWidth="1"/>
    <col min="7937" max="7937" width="5.81640625" style="24" customWidth="1"/>
    <col min="7938" max="7938" width="17.90625" style="24" customWidth="1"/>
    <col min="7939" max="7939" width="5.81640625" style="24" customWidth="1"/>
    <col min="7940" max="7940" width="15.90625" style="24" customWidth="1"/>
    <col min="7941" max="7941" width="5.6328125" style="24" customWidth="1"/>
    <col min="7942" max="7942" width="16.54296875" style="24" customWidth="1"/>
    <col min="7943" max="7943" width="5.90625" style="24"/>
    <col min="7944" max="7944" width="8.81640625" style="24" customWidth="1"/>
    <col min="7945" max="7945" width="5.90625" style="24"/>
    <col min="7946" max="7946" width="8" style="24" customWidth="1"/>
    <col min="7947" max="7947" width="6" style="24" bestFit="1" customWidth="1"/>
    <col min="7948" max="8186" width="5.90625" style="24"/>
    <col min="8187" max="8187" width="69" style="24" customWidth="1"/>
    <col min="8188" max="8188" width="17.81640625" style="24" customWidth="1"/>
    <col min="8189" max="8189" width="5.81640625" style="24" customWidth="1"/>
    <col min="8190" max="8190" width="15.90625" style="24" customWidth="1"/>
    <col min="8191" max="8191" width="5.6328125" style="24" customWidth="1"/>
    <col min="8192" max="8192" width="16.54296875" style="24" customWidth="1"/>
    <col min="8193" max="8193" width="5.81640625" style="24" customWidth="1"/>
    <col min="8194" max="8194" width="17.90625" style="24" customWidth="1"/>
    <col min="8195" max="8195" width="5.81640625" style="24" customWidth="1"/>
    <col min="8196" max="8196" width="15.90625" style="24" customWidth="1"/>
    <col min="8197" max="8197" width="5.6328125" style="24" customWidth="1"/>
    <col min="8198" max="8198" width="16.54296875" style="24" customWidth="1"/>
    <col min="8199" max="8199" width="5.90625" style="24"/>
    <col min="8200" max="8200" width="8.81640625" style="24" customWidth="1"/>
    <col min="8201" max="8201" width="5.90625" style="24"/>
    <col min="8202" max="8202" width="8" style="24" customWidth="1"/>
    <col min="8203" max="8203" width="6" style="24" bestFit="1" customWidth="1"/>
    <col min="8204" max="8442" width="5.90625" style="24"/>
    <col min="8443" max="8443" width="69" style="24" customWidth="1"/>
    <col min="8444" max="8444" width="17.81640625" style="24" customWidth="1"/>
    <col min="8445" max="8445" width="5.81640625" style="24" customWidth="1"/>
    <col min="8446" max="8446" width="15.90625" style="24" customWidth="1"/>
    <col min="8447" max="8447" width="5.6328125" style="24" customWidth="1"/>
    <col min="8448" max="8448" width="16.54296875" style="24" customWidth="1"/>
    <col min="8449" max="8449" width="5.81640625" style="24" customWidth="1"/>
    <col min="8450" max="8450" width="17.90625" style="24" customWidth="1"/>
    <col min="8451" max="8451" width="5.81640625" style="24" customWidth="1"/>
    <col min="8452" max="8452" width="15.90625" style="24" customWidth="1"/>
    <col min="8453" max="8453" width="5.6328125" style="24" customWidth="1"/>
    <col min="8454" max="8454" width="16.54296875" style="24" customWidth="1"/>
    <col min="8455" max="8455" width="5.90625" style="24"/>
    <col min="8456" max="8456" width="8.81640625" style="24" customWidth="1"/>
    <col min="8457" max="8457" width="5.90625" style="24"/>
    <col min="8458" max="8458" width="8" style="24" customWidth="1"/>
    <col min="8459" max="8459" width="6" style="24" bestFit="1" customWidth="1"/>
    <col min="8460" max="8698" width="5.90625" style="24"/>
    <col min="8699" max="8699" width="69" style="24" customWidth="1"/>
    <col min="8700" max="8700" width="17.81640625" style="24" customWidth="1"/>
    <col min="8701" max="8701" width="5.81640625" style="24" customWidth="1"/>
    <col min="8702" max="8702" width="15.90625" style="24" customWidth="1"/>
    <col min="8703" max="8703" width="5.6328125" style="24" customWidth="1"/>
    <col min="8704" max="8704" width="16.54296875" style="24" customWidth="1"/>
    <col min="8705" max="8705" width="5.81640625" style="24" customWidth="1"/>
    <col min="8706" max="8706" width="17.90625" style="24" customWidth="1"/>
    <col min="8707" max="8707" width="5.81640625" style="24" customWidth="1"/>
    <col min="8708" max="8708" width="15.90625" style="24" customWidth="1"/>
    <col min="8709" max="8709" width="5.6328125" style="24" customWidth="1"/>
    <col min="8710" max="8710" width="16.54296875" style="24" customWidth="1"/>
    <col min="8711" max="8711" width="5.90625" style="24"/>
    <col min="8712" max="8712" width="8.81640625" style="24" customWidth="1"/>
    <col min="8713" max="8713" width="5.90625" style="24"/>
    <col min="8714" max="8714" width="8" style="24" customWidth="1"/>
    <col min="8715" max="8715" width="6" style="24" bestFit="1" customWidth="1"/>
    <col min="8716" max="8954" width="5.90625" style="24"/>
    <col min="8955" max="8955" width="69" style="24" customWidth="1"/>
    <col min="8956" max="8956" width="17.81640625" style="24" customWidth="1"/>
    <col min="8957" max="8957" width="5.81640625" style="24" customWidth="1"/>
    <col min="8958" max="8958" width="15.90625" style="24" customWidth="1"/>
    <col min="8959" max="8959" width="5.6328125" style="24" customWidth="1"/>
    <col min="8960" max="8960" width="16.54296875" style="24" customWidth="1"/>
    <col min="8961" max="8961" width="5.81640625" style="24" customWidth="1"/>
    <col min="8962" max="8962" width="17.90625" style="24" customWidth="1"/>
    <col min="8963" max="8963" width="5.81640625" style="24" customWidth="1"/>
    <col min="8964" max="8964" width="15.90625" style="24" customWidth="1"/>
    <col min="8965" max="8965" width="5.6328125" style="24" customWidth="1"/>
    <col min="8966" max="8966" width="16.54296875" style="24" customWidth="1"/>
    <col min="8967" max="8967" width="5.90625" style="24"/>
    <col min="8968" max="8968" width="8.81640625" style="24" customWidth="1"/>
    <col min="8969" max="8969" width="5.90625" style="24"/>
    <col min="8970" max="8970" width="8" style="24" customWidth="1"/>
    <col min="8971" max="8971" width="6" style="24" bestFit="1" customWidth="1"/>
    <col min="8972" max="9210" width="5.90625" style="24"/>
    <col min="9211" max="9211" width="69" style="24" customWidth="1"/>
    <col min="9212" max="9212" width="17.81640625" style="24" customWidth="1"/>
    <col min="9213" max="9213" width="5.81640625" style="24" customWidth="1"/>
    <col min="9214" max="9214" width="15.90625" style="24" customWidth="1"/>
    <col min="9215" max="9215" width="5.6328125" style="24" customWidth="1"/>
    <col min="9216" max="9216" width="16.54296875" style="24" customWidth="1"/>
    <col min="9217" max="9217" width="5.81640625" style="24" customWidth="1"/>
    <col min="9218" max="9218" width="17.90625" style="24" customWidth="1"/>
    <col min="9219" max="9219" width="5.81640625" style="24" customWidth="1"/>
    <col min="9220" max="9220" width="15.90625" style="24" customWidth="1"/>
    <col min="9221" max="9221" width="5.6328125" style="24" customWidth="1"/>
    <col min="9222" max="9222" width="16.54296875" style="24" customWidth="1"/>
    <col min="9223" max="9223" width="5.90625" style="24"/>
    <col min="9224" max="9224" width="8.81640625" style="24" customWidth="1"/>
    <col min="9225" max="9225" width="5.90625" style="24"/>
    <col min="9226" max="9226" width="8" style="24" customWidth="1"/>
    <col min="9227" max="9227" width="6" style="24" bestFit="1" customWidth="1"/>
    <col min="9228" max="9466" width="5.90625" style="24"/>
    <col min="9467" max="9467" width="69" style="24" customWidth="1"/>
    <col min="9468" max="9468" width="17.81640625" style="24" customWidth="1"/>
    <col min="9469" max="9469" width="5.81640625" style="24" customWidth="1"/>
    <col min="9470" max="9470" width="15.90625" style="24" customWidth="1"/>
    <col min="9471" max="9471" width="5.6328125" style="24" customWidth="1"/>
    <col min="9472" max="9472" width="16.54296875" style="24" customWidth="1"/>
    <col min="9473" max="9473" width="5.81640625" style="24" customWidth="1"/>
    <col min="9474" max="9474" width="17.90625" style="24" customWidth="1"/>
    <col min="9475" max="9475" width="5.81640625" style="24" customWidth="1"/>
    <col min="9476" max="9476" width="15.90625" style="24" customWidth="1"/>
    <col min="9477" max="9477" width="5.6328125" style="24" customWidth="1"/>
    <col min="9478" max="9478" width="16.54296875" style="24" customWidth="1"/>
    <col min="9479" max="9479" width="5.90625" style="24"/>
    <col min="9480" max="9480" width="8.81640625" style="24" customWidth="1"/>
    <col min="9481" max="9481" width="5.90625" style="24"/>
    <col min="9482" max="9482" width="8" style="24" customWidth="1"/>
    <col min="9483" max="9483" width="6" style="24" bestFit="1" customWidth="1"/>
    <col min="9484" max="9722" width="5.90625" style="24"/>
    <col min="9723" max="9723" width="69" style="24" customWidth="1"/>
    <col min="9724" max="9724" width="17.81640625" style="24" customWidth="1"/>
    <col min="9725" max="9725" width="5.81640625" style="24" customWidth="1"/>
    <col min="9726" max="9726" width="15.90625" style="24" customWidth="1"/>
    <col min="9727" max="9727" width="5.6328125" style="24" customWidth="1"/>
    <col min="9728" max="9728" width="16.54296875" style="24" customWidth="1"/>
    <col min="9729" max="9729" width="5.81640625" style="24" customWidth="1"/>
    <col min="9730" max="9730" width="17.90625" style="24" customWidth="1"/>
    <col min="9731" max="9731" width="5.81640625" style="24" customWidth="1"/>
    <col min="9732" max="9732" width="15.90625" style="24" customWidth="1"/>
    <col min="9733" max="9733" width="5.6328125" style="24" customWidth="1"/>
    <col min="9734" max="9734" width="16.54296875" style="24" customWidth="1"/>
    <col min="9735" max="9735" width="5.90625" style="24"/>
    <col min="9736" max="9736" width="8.81640625" style="24" customWidth="1"/>
    <col min="9737" max="9737" width="5.90625" style="24"/>
    <col min="9738" max="9738" width="8" style="24" customWidth="1"/>
    <col min="9739" max="9739" width="6" style="24" bestFit="1" customWidth="1"/>
    <col min="9740" max="9978" width="5.90625" style="24"/>
    <col min="9979" max="9979" width="69" style="24" customWidth="1"/>
    <col min="9980" max="9980" width="17.81640625" style="24" customWidth="1"/>
    <col min="9981" max="9981" width="5.81640625" style="24" customWidth="1"/>
    <col min="9982" max="9982" width="15.90625" style="24" customWidth="1"/>
    <col min="9983" max="9983" width="5.6328125" style="24" customWidth="1"/>
    <col min="9984" max="9984" width="16.54296875" style="24" customWidth="1"/>
    <col min="9985" max="9985" width="5.81640625" style="24" customWidth="1"/>
    <col min="9986" max="9986" width="17.90625" style="24" customWidth="1"/>
    <col min="9987" max="9987" width="5.81640625" style="24" customWidth="1"/>
    <col min="9988" max="9988" width="15.90625" style="24" customWidth="1"/>
    <col min="9989" max="9989" width="5.6328125" style="24" customWidth="1"/>
    <col min="9990" max="9990" width="16.54296875" style="24" customWidth="1"/>
    <col min="9991" max="9991" width="5.90625" style="24"/>
    <col min="9992" max="9992" width="8.81640625" style="24" customWidth="1"/>
    <col min="9993" max="9993" width="5.90625" style="24"/>
    <col min="9994" max="9994" width="8" style="24" customWidth="1"/>
    <col min="9995" max="9995" width="6" style="24" bestFit="1" customWidth="1"/>
    <col min="9996" max="10234" width="5.90625" style="24"/>
    <col min="10235" max="10235" width="69" style="24" customWidth="1"/>
    <col min="10236" max="10236" width="17.81640625" style="24" customWidth="1"/>
    <col min="10237" max="10237" width="5.81640625" style="24" customWidth="1"/>
    <col min="10238" max="10238" width="15.90625" style="24" customWidth="1"/>
    <col min="10239" max="10239" width="5.6328125" style="24" customWidth="1"/>
    <col min="10240" max="10240" width="16.54296875" style="24" customWidth="1"/>
    <col min="10241" max="10241" width="5.81640625" style="24" customWidth="1"/>
    <col min="10242" max="10242" width="17.90625" style="24" customWidth="1"/>
    <col min="10243" max="10243" width="5.81640625" style="24" customWidth="1"/>
    <col min="10244" max="10244" width="15.90625" style="24" customWidth="1"/>
    <col min="10245" max="10245" width="5.6328125" style="24" customWidth="1"/>
    <col min="10246" max="10246" width="16.54296875" style="24" customWidth="1"/>
    <col min="10247" max="10247" width="5.90625" style="24"/>
    <col min="10248" max="10248" width="8.81640625" style="24" customWidth="1"/>
    <col min="10249" max="10249" width="5.90625" style="24"/>
    <col min="10250" max="10250" width="8" style="24" customWidth="1"/>
    <col min="10251" max="10251" width="6" style="24" bestFit="1" customWidth="1"/>
    <col min="10252" max="10490" width="5.90625" style="24"/>
    <col min="10491" max="10491" width="69" style="24" customWidth="1"/>
    <col min="10492" max="10492" width="17.81640625" style="24" customWidth="1"/>
    <col min="10493" max="10493" width="5.81640625" style="24" customWidth="1"/>
    <col min="10494" max="10494" width="15.90625" style="24" customWidth="1"/>
    <col min="10495" max="10495" width="5.6328125" style="24" customWidth="1"/>
    <col min="10496" max="10496" width="16.54296875" style="24" customWidth="1"/>
    <col min="10497" max="10497" width="5.81640625" style="24" customWidth="1"/>
    <col min="10498" max="10498" width="17.90625" style="24" customWidth="1"/>
    <col min="10499" max="10499" width="5.81640625" style="24" customWidth="1"/>
    <col min="10500" max="10500" width="15.90625" style="24" customWidth="1"/>
    <col min="10501" max="10501" width="5.6328125" style="24" customWidth="1"/>
    <col min="10502" max="10502" width="16.54296875" style="24" customWidth="1"/>
    <col min="10503" max="10503" width="5.90625" style="24"/>
    <col min="10504" max="10504" width="8.81640625" style="24" customWidth="1"/>
    <col min="10505" max="10505" width="5.90625" style="24"/>
    <col min="10506" max="10506" width="8" style="24" customWidth="1"/>
    <col min="10507" max="10507" width="6" style="24" bestFit="1" customWidth="1"/>
    <col min="10508" max="10746" width="5.90625" style="24"/>
    <col min="10747" max="10747" width="69" style="24" customWidth="1"/>
    <col min="10748" max="10748" width="17.81640625" style="24" customWidth="1"/>
    <col min="10749" max="10749" width="5.81640625" style="24" customWidth="1"/>
    <col min="10750" max="10750" width="15.90625" style="24" customWidth="1"/>
    <col min="10751" max="10751" width="5.6328125" style="24" customWidth="1"/>
    <col min="10752" max="10752" width="16.54296875" style="24" customWidth="1"/>
    <col min="10753" max="10753" width="5.81640625" style="24" customWidth="1"/>
    <col min="10754" max="10754" width="17.90625" style="24" customWidth="1"/>
    <col min="10755" max="10755" width="5.81640625" style="24" customWidth="1"/>
    <col min="10756" max="10756" width="15.90625" style="24" customWidth="1"/>
    <col min="10757" max="10757" width="5.6328125" style="24" customWidth="1"/>
    <col min="10758" max="10758" width="16.54296875" style="24" customWidth="1"/>
    <col min="10759" max="10759" width="5.90625" style="24"/>
    <col min="10760" max="10760" width="8.81640625" style="24" customWidth="1"/>
    <col min="10761" max="10761" width="5.90625" style="24"/>
    <col min="10762" max="10762" width="8" style="24" customWidth="1"/>
    <col min="10763" max="10763" width="6" style="24" bestFit="1" customWidth="1"/>
    <col min="10764" max="11002" width="5.90625" style="24"/>
    <col min="11003" max="11003" width="69" style="24" customWidth="1"/>
    <col min="11004" max="11004" width="17.81640625" style="24" customWidth="1"/>
    <col min="11005" max="11005" width="5.81640625" style="24" customWidth="1"/>
    <col min="11006" max="11006" width="15.90625" style="24" customWidth="1"/>
    <col min="11007" max="11007" width="5.6328125" style="24" customWidth="1"/>
    <col min="11008" max="11008" width="16.54296875" style="24" customWidth="1"/>
    <col min="11009" max="11009" width="5.81640625" style="24" customWidth="1"/>
    <col min="11010" max="11010" width="17.90625" style="24" customWidth="1"/>
    <col min="11011" max="11011" width="5.81640625" style="24" customWidth="1"/>
    <col min="11012" max="11012" width="15.90625" style="24" customWidth="1"/>
    <col min="11013" max="11013" width="5.6328125" style="24" customWidth="1"/>
    <col min="11014" max="11014" width="16.54296875" style="24" customWidth="1"/>
    <col min="11015" max="11015" width="5.90625" style="24"/>
    <col min="11016" max="11016" width="8.81640625" style="24" customWidth="1"/>
    <col min="11017" max="11017" width="5.90625" style="24"/>
    <col min="11018" max="11018" width="8" style="24" customWidth="1"/>
    <col min="11019" max="11019" width="6" style="24" bestFit="1" customWidth="1"/>
    <col min="11020" max="11258" width="5.90625" style="24"/>
    <col min="11259" max="11259" width="69" style="24" customWidth="1"/>
    <col min="11260" max="11260" width="17.81640625" style="24" customWidth="1"/>
    <col min="11261" max="11261" width="5.81640625" style="24" customWidth="1"/>
    <col min="11262" max="11262" width="15.90625" style="24" customWidth="1"/>
    <col min="11263" max="11263" width="5.6328125" style="24" customWidth="1"/>
    <col min="11264" max="11264" width="16.54296875" style="24" customWidth="1"/>
    <col min="11265" max="11265" width="5.81640625" style="24" customWidth="1"/>
    <col min="11266" max="11266" width="17.90625" style="24" customWidth="1"/>
    <col min="11267" max="11267" width="5.81640625" style="24" customWidth="1"/>
    <col min="11268" max="11268" width="15.90625" style="24" customWidth="1"/>
    <col min="11269" max="11269" width="5.6328125" style="24" customWidth="1"/>
    <col min="11270" max="11270" width="16.54296875" style="24" customWidth="1"/>
    <col min="11271" max="11271" width="5.90625" style="24"/>
    <col min="11272" max="11272" width="8.81640625" style="24" customWidth="1"/>
    <col min="11273" max="11273" width="5.90625" style="24"/>
    <col min="11274" max="11274" width="8" style="24" customWidth="1"/>
    <col min="11275" max="11275" width="6" style="24" bestFit="1" customWidth="1"/>
    <col min="11276" max="11514" width="5.90625" style="24"/>
    <col min="11515" max="11515" width="69" style="24" customWidth="1"/>
    <col min="11516" max="11516" width="17.81640625" style="24" customWidth="1"/>
    <col min="11517" max="11517" width="5.81640625" style="24" customWidth="1"/>
    <col min="11518" max="11518" width="15.90625" style="24" customWidth="1"/>
    <col min="11519" max="11519" width="5.6328125" style="24" customWidth="1"/>
    <col min="11520" max="11520" width="16.54296875" style="24" customWidth="1"/>
    <col min="11521" max="11521" width="5.81640625" style="24" customWidth="1"/>
    <col min="11522" max="11522" width="17.90625" style="24" customWidth="1"/>
    <col min="11523" max="11523" width="5.81640625" style="24" customWidth="1"/>
    <col min="11524" max="11524" width="15.90625" style="24" customWidth="1"/>
    <col min="11525" max="11525" width="5.6328125" style="24" customWidth="1"/>
    <col min="11526" max="11526" width="16.54296875" style="24" customWidth="1"/>
    <col min="11527" max="11527" width="5.90625" style="24"/>
    <col min="11528" max="11528" width="8.81640625" style="24" customWidth="1"/>
    <col min="11529" max="11529" width="5.90625" style="24"/>
    <col min="11530" max="11530" width="8" style="24" customWidth="1"/>
    <col min="11531" max="11531" width="6" style="24" bestFit="1" customWidth="1"/>
    <col min="11532" max="11770" width="5.90625" style="24"/>
    <col min="11771" max="11771" width="69" style="24" customWidth="1"/>
    <col min="11772" max="11772" width="17.81640625" style="24" customWidth="1"/>
    <col min="11773" max="11773" width="5.81640625" style="24" customWidth="1"/>
    <col min="11774" max="11774" width="15.90625" style="24" customWidth="1"/>
    <col min="11775" max="11775" width="5.6328125" style="24" customWidth="1"/>
    <col min="11776" max="11776" width="16.54296875" style="24" customWidth="1"/>
    <col min="11777" max="11777" width="5.81640625" style="24" customWidth="1"/>
    <col min="11778" max="11778" width="17.90625" style="24" customWidth="1"/>
    <col min="11779" max="11779" width="5.81640625" style="24" customWidth="1"/>
    <col min="11780" max="11780" width="15.90625" style="24" customWidth="1"/>
    <col min="11781" max="11781" width="5.6328125" style="24" customWidth="1"/>
    <col min="11782" max="11782" width="16.54296875" style="24" customWidth="1"/>
    <col min="11783" max="11783" width="5.90625" style="24"/>
    <col min="11784" max="11784" width="8.81640625" style="24" customWidth="1"/>
    <col min="11785" max="11785" width="5.90625" style="24"/>
    <col min="11786" max="11786" width="8" style="24" customWidth="1"/>
    <col min="11787" max="11787" width="6" style="24" bestFit="1" customWidth="1"/>
    <col min="11788" max="12026" width="5.90625" style="24"/>
    <col min="12027" max="12027" width="69" style="24" customWidth="1"/>
    <col min="12028" max="12028" width="17.81640625" style="24" customWidth="1"/>
    <col min="12029" max="12029" width="5.81640625" style="24" customWidth="1"/>
    <col min="12030" max="12030" width="15.90625" style="24" customWidth="1"/>
    <col min="12031" max="12031" width="5.6328125" style="24" customWidth="1"/>
    <col min="12032" max="12032" width="16.54296875" style="24" customWidth="1"/>
    <col min="12033" max="12033" width="5.81640625" style="24" customWidth="1"/>
    <col min="12034" max="12034" width="17.90625" style="24" customWidth="1"/>
    <col min="12035" max="12035" width="5.81640625" style="24" customWidth="1"/>
    <col min="12036" max="12036" width="15.90625" style="24" customWidth="1"/>
    <col min="12037" max="12037" width="5.6328125" style="24" customWidth="1"/>
    <col min="12038" max="12038" width="16.54296875" style="24" customWidth="1"/>
    <col min="12039" max="12039" width="5.90625" style="24"/>
    <col min="12040" max="12040" width="8.81640625" style="24" customWidth="1"/>
    <col min="12041" max="12041" width="5.90625" style="24"/>
    <col min="12042" max="12042" width="8" style="24" customWidth="1"/>
    <col min="12043" max="12043" width="6" style="24" bestFit="1" customWidth="1"/>
    <col min="12044" max="12282" width="5.90625" style="24"/>
    <col min="12283" max="12283" width="69" style="24" customWidth="1"/>
    <col min="12284" max="12284" width="17.81640625" style="24" customWidth="1"/>
    <col min="12285" max="12285" width="5.81640625" style="24" customWidth="1"/>
    <col min="12286" max="12286" width="15.90625" style="24" customWidth="1"/>
    <col min="12287" max="12287" width="5.6328125" style="24" customWidth="1"/>
    <col min="12288" max="12288" width="16.54296875" style="24" customWidth="1"/>
    <col min="12289" max="12289" width="5.81640625" style="24" customWidth="1"/>
    <col min="12290" max="12290" width="17.90625" style="24" customWidth="1"/>
    <col min="12291" max="12291" width="5.81640625" style="24" customWidth="1"/>
    <col min="12292" max="12292" width="15.90625" style="24" customWidth="1"/>
    <col min="12293" max="12293" width="5.6328125" style="24" customWidth="1"/>
    <col min="12294" max="12294" width="16.54296875" style="24" customWidth="1"/>
    <col min="12295" max="12295" width="5.90625" style="24"/>
    <col min="12296" max="12296" width="8.81640625" style="24" customWidth="1"/>
    <col min="12297" max="12297" width="5.90625" style="24"/>
    <col min="12298" max="12298" width="8" style="24" customWidth="1"/>
    <col min="12299" max="12299" width="6" style="24" bestFit="1" customWidth="1"/>
    <col min="12300" max="12538" width="5.90625" style="24"/>
    <col min="12539" max="12539" width="69" style="24" customWidth="1"/>
    <col min="12540" max="12540" width="17.81640625" style="24" customWidth="1"/>
    <col min="12541" max="12541" width="5.81640625" style="24" customWidth="1"/>
    <col min="12542" max="12542" width="15.90625" style="24" customWidth="1"/>
    <col min="12543" max="12543" width="5.6328125" style="24" customWidth="1"/>
    <col min="12544" max="12544" width="16.54296875" style="24" customWidth="1"/>
    <col min="12545" max="12545" width="5.81640625" style="24" customWidth="1"/>
    <col min="12546" max="12546" width="17.90625" style="24" customWidth="1"/>
    <col min="12547" max="12547" width="5.81640625" style="24" customWidth="1"/>
    <col min="12548" max="12548" width="15.90625" style="24" customWidth="1"/>
    <col min="12549" max="12549" width="5.6328125" style="24" customWidth="1"/>
    <col min="12550" max="12550" width="16.54296875" style="24" customWidth="1"/>
    <col min="12551" max="12551" width="5.90625" style="24"/>
    <col min="12552" max="12552" width="8.81640625" style="24" customWidth="1"/>
    <col min="12553" max="12553" width="5.90625" style="24"/>
    <col min="12554" max="12554" width="8" style="24" customWidth="1"/>
    <col min="12555" max="12555" width="6" style="24" bestFit="1" customWidth="1"/>
    <col min="12556" max="12794" width="5.90625" style="24"/>
    <col min="12795" max="12795" width="69" style="24" customWidth="1"/>
    <col min="12796" max="12796" width="17.81640625" style="24" customWidth="1"/>
    <col min="12797" max="12797" width="5.81640625" style="24" customWidth="1"/>
    <col min="12798" max="12798" width="15.90625" style="24" customWidth="1"/>
    <col min="12799" max="12799" width="5.6328125" style="24" customWidth="1"/>
    <col min="12800" max="12800" width="16.54296875" style="24" customWidth="1"/>
    <col min="12801" max="12801" width="5.81640625" style="24" customWidth="1"/>
    <col min="12802" max="12802" width="17.90625" style="24" customWidth="1"/>
    <col min="12803" max="12803" width="5.81640625" style="24" customWidth="1"/>
    <col min="12804" max="12804" width="15.90625" style="24" customWidth="1"/>
    <col min="12805" max="12805" width="5.6328125" style="24" customWidth="1"/>
    <col min="12806" max="12806" width="16.54296875" style="24" customWidth="1"/>
    <col min="12807" max="12807" width="5.90625" style="24"/>
    <col min="12808" max="12808" width="8.81640625" style="24" customWidth="1"/>
    <col min="12809" max="12809" width="5.90625" style="24"/>
    <col min="12810" max="12810" width="8" style="24" customWidth="1"/>
    <col min="12811" max="12811" width="6" style="24" bestFit="1" customWidth="1"/>
    <col min="12812" max="13050" width="5.90625" style="24"/>
    <col min="13051" max="13051" width="69" style="24" customWidth="1"/>
    <col min="13052" max="13052" width="17.81640625" style="24" customWidth="1"/>
    <col min="13053" max="13053" width="5.81640625" style="24" customWidth="1"/>
    <col min="13054" max="13054" width="15.90625" style="24" customWidth="1"/>
    <col min="13055" max="13055" width="5.6328125" style="24" customWidth="1"/>
    <col min="13056" max="13056" width="16.54296875" style="24" customWidth="1"/>
    <col min="13057" max="13057" width="5.81640625" style="24" customWidth="1"/>
    <col min="13058" max="13058" width="17.90625" style="24" customWidth="1"/>
    <col min="13059" max="13059" width="5.81640625" style="24" customWidth="1"/>
    <col min="13060" max="13060" width="15.90625" style="24" customWidth="1"/>
    <col min="13061" max="13061" width="5.6328125" style="24" customWidth="1"/>
    <col min="13062" max="13062" width="16.54296875" style="24" customWidth="1"/>
    <col min="13063" max="13063" width="5.90625" style="24"/>
    <col min="13064" max="13064" width="8.81640625" style="24" customWidth="1"/>
    <col min="13065" max="13065" width="5.90625" style="24"/>
    <col min="13066" max="13066" width="8" style="24" customWidth="1"/>
    <col min="13067" max="13067" width="6" style="24" bestFit="1" customWidth="1"/>
    <col min="13068" max="13306" width="5.90625" style="24"/>
    <col min="13307" max="13307" width="69" style="24" customWidth="1"/>
    <col min="13308" max="13308" width="17.81640625" style="24" customWidth="1"/>
    <col min="13309" max="13309" width="5.81640625" style="24" customWidth="1"/>
    <col min="13310" max="13310" width="15.90625" style="24" customWidth="1"/>
    <col min="13311" max="13311" width="5.6328125" style="24" customWidth="1"/>
    <col min="13312" max="13312" width="16.54296875" style="24" customWidth="1"/>
    <col min="13313" max="13313" width="5.81640625" style="24" customWidth="1"/>
    <col min="13314" max="13314" width="17.90625" style="24" customWidth="1"/>
    <col min="13315" max="13315" width="5.81640625" style="24" customWidth="1"/>
    <col min="13316" max="13316" width="15.90625" style="24" customWidth="1"/>
    <col min="13317" max="13317" width="5.6328125" style="24" customWidth="1"/>
    <col min="13318" max="13318" width="16.54296875" style="24" customWidth="1"/>
    <col min="13319" max="13319" width="5.90625" style="24"/>
    <col min="13320" max="13320" width="8.81640625" style="24" customWidth="1"/>
    <col min="13321" max="13321" width="5.90625" style="24"/>
    <col min="13322" max="13322" width="8" style="24" customWidth="1"/>
    <col min="13323" max="13323" width="6" style="24" bestFit="1" customWidth="1"/>
    <col min="13324" max="13562" width="5.90625" style="24"/>
    <col min="13563" max="13563" width="69" style="24" customWidth="1"/>
    <col min="13564" max="13564" width="17.81640625" style="24" customWidth="1"/>
    <col min="13565" max="13565" width="5.81640625" style="24" customWidth="1"/>
    <col min="13566" max="13566" width="15.90625" style="24" customWidth="1"/>
    <col min="13567" max="13567" width="5.6328125" style="24" customWidth="1"/>
    <col min="13568" max="13568" width="16.54296875" style="24" customWidth="1"/>
    <col min="13569" max="13569" width="5.81640625" style="24" customWidth="1"/>
    <col min="13570" max="13570" width="17.90625" style="24" customWidth="1"/>
    <col min="13571" max="13571" width="5.81640625" style="24" customWidth="1"/>
    <col min="13572" max="13572" width="15.90625" style="24" customWidth="1"/>
    <col min="13573" max="13573" width="5.6328125" style="24" customWidth="1"/>
    <col min="13574" max="13574" width="16.54296875" style="24" customWidth="1"/>
    <col min="13575" max="13575" width="5.90625" style="24"/>
    <col min="13576" max="13576" width="8.81640625" style="24" customWidth="1"/>
    <col min="13577" max="13577" width="5.90625" style="24"/>
    <col min="13578" max="13578" width="8" style="24" customWidth="1"/>
    <col min="13579" max="13579" width="6" style="24" bestFit="1" customWidth="1"/>
    <col min="13580" max="13818" width="5.90625" style="24"/>
    <col min="13819" max="13819" width="69" style="24" customWidth="1"/>
    <col min="13820" max="13820" width="17.81640625" style="24" customWidth="1"/>
    <col min="13821" max="13821" width="5.81640625" style="24" customWidth="1"/>
    <col min="13822" max="13822" width="15.90625" style="24" customWidth="1"/>
    <col min="13823" max="13823" width="5.6328125" style="24" customWidth="1"/>
    <col min="13824" max="13824" width="16.54296875" style="24" customWidth="1"/>
    <col min="13825" max="13825" width="5.81640625" style="24" customWidth="1"/>
    <col min="13826" max="13826" width="17.90625" style="24" customWidth="1"/>
    <col min="13827" max="13827" width="5.81640625" style="24" customWidth="1"/>
    <col min="13828" max="13828" width="15.90625" style="24" customWidth="1"/>
    <col min="13829" max="13829" width="5.6328125" style="24" customWidth="1"/>
    <col min="13830" max="13830" width="16.54296875" style="24" customWidth="1"/>
    <col min="13831" max="13831" width="5.90625" style="24"/>
    <col min="13832" max="13832" width="8.81640625" style="24" customWidth="1"/>
    <col min="13833" max="13833" width="5.90625" style="24"/>
    <col min="13834" max="13834" width="8" style="24" customWidth="1"/>
    <col min="13835" max="13835" width="6" style="24" bestFit="1" customWidth="1"/>
    <col min="13836" max="14074" width="5.90625" style="24"/>
    <col min="14075" max="14075" width="69" style="24" customWidth="1"/>
    <col min="14076" max="14076" width="17.81640625" style="24" customWidth="1"/>
    <col min="14077" max="14077" width="5.81640625" style="24" customWidth="1"/>
    <col min="14078" max="14078" width="15.90625" style="24" customWidth="1"/>
    <col min="14079" max="14079" width="5.6328125" style="24" customWidth="1"/>
    <col min="14080" max="14080" width="16.54296875" style="24" customWidth="1"/>
    <col min="14081" max="14081" width="5.81640625" style="24" customWidth="1"/>
    <col min="14082" max="14082" width="17.90625" style="24" customWidth="1"/>
    <col min="14083" max="14083" width="5.81640625" style="24" customWidth="1"/>
    <col min="14084" max="14084" width="15.90625" style="24" customWidth="1"/>
    <col min="14085" max="14085" width="5.6328125" style="24" customWidth="1"/>
    <col min="14086" max="14086" width="16.54296875" style="24" customWidth="1"/>
    <col min="14087" max="14087" width="5.90625" style="24"/>
    <col min="14088" max="14088" width="8.81640625" style="24" customWidth="1"/>
    <col min="14089" max="14089" width="5.90625" style="24"/>
    <col min="14090" max="14090" width="8" style="24" customWidth="1"/>
    <col min="14091" max="14091" width="6" style="24" bestFit="1" customWidth="1"/>
    <col min="14092" max="14330" width="5.90625" style="24"/>
    <col min="14331" max="14331" width="69" style="24" customWidth="1"/>
    <col min="14332" max="14332" width="17.81640625" style="24" customWidth="1"/>
    <col min="14333" max="14333" width="5.81640625" style="24" customWidth="1"/>
    <col min="14334" max="14334" width="15.90625" style="24" customWidth="1"/>
    <col min="14335" max="14335" width="5.6328125" style="24" customWidth="1"/>
    <col min="14336" max="14336" width="16.54296875" style="24" customWidth="1"/>
    <col min="14337" max="14337" width="5.81640625" style="24" customWidth="1"/>
    <col min="14338" max="14338" width="17.90625" style="24" customWidth="1"/>
    <col min="14339" max="14339" width="5.81640625" style="24" customWidth="1"/>
    <col min="14340" max="14340" width="15.90625" style="24" customWidth="1"/>
    <col min="14341" max="14341" width="5.6328125" style="24" customWidth="1"/>
    <col min="14342" max="14342" width="16.54296875" style="24" customWidth="1"/>
    <col min="14343" max="14343" width="5.90625" style="24"/>
    <col min="14344" max="14344" width="8.81640625" style="24" customWidth="1"/>
    <col min="14345" max="14345" width="5.90625" style="24"/>
    <col min="14346" max="14346" width="8" style="24" customWidth="1"/>
    <col min="14347" max="14347" width="6" style="24" bestFit="1" customWidth="1"/>
    <col min="14348" max="14586" width="5.90625" style="24"/>
    <col min="14587" max="14587" width="69" style="24" customWidth="1"/>
    <col min="14588" max="14588" width="17.81640625" style="24" customWidth="1"/>
    <col min="14589" max="14589" width="5.81640625" style="24" customWidth="1"/>
    <col min="14590" max="14590" width="15.90625" style="24" customWidth="1"/>
    <col min="14591" max="14591" width="5.6328125" style="24" customWidth="1"/>
    <col min="14592" max="14592" width="16.54296875" style="24" customWidth="1"/>
    <col min="14593" max="14593" width="5.81640625" style="24" customWidth="1"/>
    <col min="14594" max="14594" width="17.90625" style="24" customWidth="1"/>
    <col min="14595" max="14595" width="5.81640625" style="24" customWidth="1"/>
    <col min="14596" max="14596" width="15.90625" style="24" customWidth="1"/>
    <col min="14597" max="14597" width="5.6328125" style="24" customWidth="1"/>
    <col min="14598" max="14598" width="16.54296875" style="24" customWidth="1"/>
    <col min="14599" max="14599" width="5.90625" style="24"/>
    <col min="14600" max="14600" width="8.81640625" style="24" customWidth="1"/>
    <col min="14601" max="14601" width="5.90625" style="24"/>
    <col min="14602" max="14602" width="8" style="24" customWidth="1"/>
    <col min="14603" max="14603" width="6" style="24" bestFit="1" customWidth="1"/>
    <col min="14604" max="14842" width="5.90625" style="24"/>
    <col min="14843" max="14843" width="69" style="24" customWidth="1"/>
    <col min="14844" max="14844" width="17.81640625" style="24" customWidth="1"/>
    <col min="14845" max="14845" width="5.81640625" style="24" customWidth="1"/>
    <col min="14846" max="14846" width="15.90625" style="24" customWidth="1"/>
    <col min="14847" max="14847" width="5.6328125" style="24" customWidth="1"/>
    <col min="14848" max="14848" width="16.54296875" style="24" customWidth="1"/>
    <col min="14849" max="14849" width="5.81640625" style="24" customWidth="1"/>
    <col min="14850" max="14850" width="17.90625" style="24" customWidth="1"/>
    <col min="14851" max="14851" width="5.81640625" style="24" customWidth="1"/>
    <col min="14852" max="14852" width="15.90625" style="24" customWidth="1"/>
    <col min="14853" max="14853" width="5.6328125" style="24" customWidth="1"/>
    <col min="14854" max="14854" width="16.54296875" style="24" customWidth="1"/>
    <col min="14855" max="14855" width="5.90625" style="24"/>
    <col min="14856" max="14856" width="8.81640625" style="24" customWidth="1"/>
    <col min="14857" max="14857" width="5.90625" style="24"/>
    <col min="14858" max="14858" width="8" style="24" customWidth="1"/>
    <col min="14859" max="14859" width="6" style="24" bestFit="1" customWidth="1"/>
    <col min="14860" max="15098" width="5.90625" style="24"/>
    <col min="15099" max="15099" width="69" style="24" customWidth="1"/>
    <col min="15100" max="15100" width="17.81640625" style="24" customWidth="1"/>
    <col min="15101" max="15101" width="5.81640625" style="24" customWidth="1"/>
    <col min="15102" max="15102" width="15.90625" style="24" customWidth="1"/>
    <col min="15103" max="15103" width="5.6328125" style="24" customWidth="1"/>
    <col min="15104" max="15104" width="16.54296875" style="24" customWidth="1"/>
    <col min="15105" max="15105" width="5.81640625" style="24" customWidth="1"/>
    <col min="15106" max="15106" width="17.90625" style="24" customWidth="1"/>
    <col min="15107" max="15107" width="5.81640625" style="24" customWidth="1"/>
    <col min="15108" max="15108" width="15.90625" style="24" customWidth="1"/>
    <col min="15109" max="15109" width="5.6328125" style="24" customWidth="1"/>
    <col min="15110" max="15110" width="16.54296875" style="24" customWidth="1"/>
    <col min="15111" max="15111" width="5.90625" style="24"/>
    <col min="15112" max="15112" width="8.81640625" style="24" customWidth="1"/>
    <col min="15113" max="15113" width="5.90625" style="24"/>
    <col min="15114" max="15114" width="8" style="24" customWidth="1"/>
    <col min="15115" max="15115" width="6" style="24" bestFit="1" customWidth="1"/>
    <col min="15116" max="15354" width="5.90625" style="24"/>
    <col min="15355" max="15355" width="69" style="24" customWidth="1"/>
    <col min="15356" max="15356" width="17.81640625" style="24" customWidth="1"/>
    <col min="15357" max="15357" width="5.81640625" style="24" customWidth="1"/>
    <col min="15358" max="15358" width="15.90625" style="24" customWidth="1"/>
    <col min="15359" max="15359" width="5.6328125" style="24" customWidth="1"/>
    <col min="15360" max="15360" width="16.54296875" style="24" customWidth="1"/>
    <col min="15361" max="15361" width="5.81640625" style="24" customWidth="1"/>
    <col min="15362" max="15362" width="17.90625" style="24" customWidth="1"/>
    <col min="15363" max="15363" width="5.81640625" style="24" customWidth="1"/>
    <col min="15364" max="15364" width="15.90625" style="24" customWidth="1"/>
    <col min="15365" max="15365" width="5.6328125" style="24" customWidth="1"/>
    <col min="15366" max="15366" width="16.54296875" style="24" customWidth="1"/>
    <col min="15367" max="15367" width="5.90625" style="24"/>
    <col min="15368" max="15368" width="8.81640625" style="24" customWidth="1"/>
    <col min="15369" max="15369" width="5.90625" style="24"/>
    <col min="15370" max="15370" width="8" style="24" customWidth="1"/>
    <col min="15371" max="15371" width="6" style="24" bestFit="1" customWidth="1"/>
    <col min="15372" max="15610" width="5.90625" style="24"/>
    <col min="15611" max="15611" width="69" style="24" customWidth="1"/>
    <col min="15612" max="15612" width="17.81640625" style="24" customWidth="1"/>
    <col min="15613" max="15613" width="5.81640625" style="24" customWidth="1"/>
    <col min="15614" max="15614" width="15.90625" style="24" customWidth="1"/>
    <col min="15615" max="15615" width="5.6328125" style="24" customWidth="1"/>
    <col min="15616" max="15616" width="16.54296875" style="24" customWidth="1"/>
    <col min="15617" max="15617" width="5.81640625" style="24" customWidth="1"/>
    <col min="15618" max="15618" width="17.90625" style="24" customWidth="1"/>
    <col min="15619" max="15619" width="5.81640625" style="24" customWidth="1"/>
    <col min="15620" max="15620" width="15.90625" style="24" customWidth="1"/>
    <col min="15621" max="15621" width="5.6328125" style="24" customWidth="1"/>
    <col min="15622" max="15622" width="16.54296875" style="24" customWidth="1"/>
    <col min="15623" max="15623" width="5.90625" style="24"/>
    <col min="15624" max="15624" width="8.81640625" style="24" customWidth="1"/>
    <col min="15625" max="15625" width="5.90625" style="24"/>
    <col min="15626" max="15626" width="8" style="24" customWidth="1"/>
    <col min="15627" max="15627" width="6" style="24" bestFit="1" customWidth="1"/>
    <col min="15628" max="15866" width="5.90625" style="24"/>
    <col min="15867" max="15867" width="69" style="24" customWidth="1"/>
    <col min="15868" max="15868" width="17.81640625" style="24" customWidth="1"/>
    <col min="15869" max="15869" width="5.81640625" style="24" customWidth="1"/>
    <col min="15870" max="15870" width="15.90625" style="24" customWidth="1"/>
    <col min="15871" max="15871" width="5.6328125" style="24" customWidth="1"/>
    <col min="15872" max="15872" width="16.54296875" style="24" customWidth="1"/>
    <col min="15873" max="15873" width="5.81640625" style="24" customWidth="1"/>
    <col min="15874" max="15874" width="17.90625" style="24" customWidth="1"/>
    <col min="15875" max="15875" width="5.81640625" style="24" customWidth="1"/>
    <col min="15876" max="15876" width="15.90625" style="24" customWidth="1"/>
    <col min="15877" max="15877" width="5.6328125" style="24" customWidth="1"/>
    <col min="15878" max="15878" width="16.54296875" style="24" customWidth="1"/>
    <col min="15879" max="15879" width="5.90625" style="24"/>
    <col min="15880" max="15880" width="8.81640625" style="24" customWidth="1"/>
    <col min="15881" max="15881" width="5.90625" style="24"/>
    <col min="15882" max="15882" width="8" style="24" customWidth="1"/>
    <col min="15883" max="15883" width="6" style="24" bestFit="1" customWidth="1"/>
    <col min="15884" max="16122" width="5.90625" style="24"/>
    <col min="16123" max="16123" width="69" style="24" customWidth="1"/>
    <col min="16124" max="16124" width="17.81640625" style="24" customWidth="1"/>
    <col min="16125" max="16125" width="5.81640625" style="24" customWidth="1"/>
    <col min="16126" max="16126" width="15.90625" style="24" customWidth="1"/>
    <col min="16127" max="16127" width="5.6328125" style="24" customWidth="1"/>
    <col min="16128" max="16128" width="16.54296875" style="24" customWidth="1"/>
    <col min="16129" max="16129" width="5.81640625" style="24" customWidth="1"/>
    <col min="16130" max="16130" width="17.90625" style="24" customWidth="1"/>
    <col min="16131" max="16131" width="5.81640625" style="24" customWidth="1"/>
    <col min="16132" max="16132" width="15.90625" style="24" customWidth="1"/>
    <col min="16133" max="16133" width="5.6328125" style="24" customWidth="1"/>
    <col min="16134" max="16134" width="16.54296875" style="24" customWidth="1"/>
    <col min="16135" max="16135" width="5.90625" style="24"/>
    <col min="16136" max="16136" width="8.81640625" style="24" customWidth="1"/>
    <col min="16137" max="16137" width="5.90625" style="24"/>
    <col min="16138" max="16138" width="8" style="24" customWidth="1"/>
    <col min="16139" max="16139" width="6" style="24" bestFit="1" customWidth="1"/>
    <col min="16140" max="16384" width="5.90625" style="24"/>
  </cols>
  <sheetData>
    <row r="1" spans="1:12" ht="18">
      <c r="A1" s="85" t="s">
        <v>2</v>
      </c>
      <c r="B1" s="86"/>
      <c r="C1" s="86"/>
      <c r="D1" s="86"/>
      <c r="E1" s="87"/>
      <c r="F1" s="323"/>
    </row>
    <row r="2" spans="1:12" ht="18">
      <c r="A2" s="85" t="s">
        <v>34</v>
      </c>
      <c r="B2" s="86"/>
      <c r="C2" s="86"/>
      <c r="D2" s="88"/>
      <c r="E2" s="87"/>
      <c r="F2" s="323"/>
    </row>
    <row r="3" spans="1:12" ht="18">
      <c r="A3" s="85" t="s">
        <v>46</v>
      </c>
      <c r="B3" s="86"/>
      <c r="C3" s="86"/>
      <c r="D3" s="88"/>
      <c r="E3" s="87"/>
      <c r="F3" s="323"/>
    </row>
    <row r="4" spans="1:12" ht="18">
      <c r="A4" s="85" t="s">
        <v>44</v>
      </c>
      <c r="B4" s="86"/>
      <c r="C4" s="86"/>
      <c r="D4" s="88"/>
      <c r="E4" s="87"/>
      <c r="F4" s="323"/>
    </row>
    <row r="5" spans="1:12" s="14" customFormat="1" ht="10.5" customHeight="1">
      <c r="A5" s="89"/>
      <c r="B5" s="90"/>
      <c r="C5" s="90"/>
      <c r="D5" s="91"/>
      <c r="E5" s="92"/>
      <c r="F5" s="91"/>
    </row>
    <row r="6" spans="1:12" s="4" customFormat="1" ht="10.5" customHeight="1">
      <c r="A6" s="93"/>
      <c r="B6" s="94"/>
      <c r="C6" s="93"/>
      <c r="E6" s="93"/>
      <c r="F6" s="95"/>
    </row>
    <row r="7" spans="1:12" s="4" customFormat="1" ht="18.600000000000001" thickBot="1">
      <c r="A7" s="96"/>
      <c r="B7" s="97" t="s">
        <v>129</v>
      </c>
      <c r="C7" s="97"/>
      <c r="D7" s="98"/>
      <c r="E7" s="93"/>
      <c r="F7" s="323"/>
      <c r="G7"/>
      <c r="H7"/>
      <c r="I7"/>
      <c r="J7"/>
      <c r="K7"/>
      <c r="L7"/>
    </row>
    <row r="8" spans="1:12" s="4" customFormat="1" ht="18">
      <c r="A8" s="96"/>
      <c r="B8" s="99"/>
      <c r="C8" s="99"/>
      <c r="D8" s="100"/>
      <c r="E8" s="93"/>
      <c r="F8" s="323"/>
      <c r="G8"/>
      <c r="H8"/>
      <c r="I8"/>
      <c r="J8"/>
      <c r="K8"/>
      <c r="L8"/>
    </row>
    <row r="9" spans="1:12" s="4" customFormat="1" ht="18">
      <c r="A9" s="96"/>
      <c r="B9" s="436" t="s">
        <v>130</v>
      </c>
      <c r="C9" s="102"/>
      <c r="D9" s="435" t="s">
        <v>131</v>
      </c>
      <c r="E9" s="93"/>
      <c r="F9" s="323"/>
      <c r="G9"/>
      <c r="H9"/>
      <c r="I9"/>
      <c r="J9"/>
      <c r="K9"/>
      <c r="L9"/>
    </row>
    <row r="10" spans="1:12" s="4" customFormat="1" ht="18">
      <c r="A10" s="499" t="s">
        <v>192</v>
      </c>
      <c r="B10" s="101"/>
      <c r="C10" s="102"/>
      <c r="D10" s="101"/>
      <c r="E10" s="93"/>
      <c r="F10" s="323"/>
      <c r="G10"/>
      <c r="H10"/>
      <c r="I10"/>
      <c r="J10"/>
      <c r="K10"/>
      <c r="L10"/>
    </row>
    <row r="11" spans="1:12" s="4" customFormat="1" ht="18">
      <c r="A11" s="103" t="s">
        <v>193</v>
      </c>
      <c r="B11" s="149"/>
      <c r="C11" s="199"/>
      <c r="D11" s="127"/>
      <c r="E11" s="93"/>
      <c r="F11" s="323"/>
      <c r="G11"/>
      <c r="H11"/>
      <c r="I11"/>
      <c r="J11"/>
      <c r="K11"/>
      <c r="L11"/>
    </row>
    <row r="12" spans="1:12" s="4" customFormat="1" ht="18">
      <c r="A12" s="103" t="s">
        <v>194</v>
      </c>
      <c r="B12" s="421">
        <v>-455</v>
      </c>
      <c r="C12" s="422"/>
      <c r="D12" s="423">
        <v>-357</v>
      </c>
      <c r="E12" s="93"/>
      <c r="F12" s="323"/>
      <c r="G12"/>
      <c r="H12"/>
      <c r="I12"/>
      <c r="J12"/>
      <c r="K12"/>
      <c r="L12"/>
    </row>
    <row r="13" spans="1:12" s="4" customFormat="1" ht="18">
      <c r="A13" s="103" t="s">
        <v>218</v>
      </c>
      <c r="B13" s="424">
        <v>-224</v>
      </c>
      <c r="C13" s="425"/>
      <c r="D13" s="426">
        <v>-247</v>
      </c>
      <c r="E13" s="93"/>
      <c r="F13" s="323"/>
      <c r="G13"/>
      <c r="H13"/>
      <c r="I13"/>
      <c r="J13"/>
      <c r="K13"/>
      <c r="L13"/>
    </row>
    <row r="14" spans="1:12" s="4" customFormat="1" ht="18">
      <c r="A14" s="103" t="s">
        <v>195</v>
      </c>
      <c r="B14" s="497">
        <f>+B12-B13</f>
        <v>-231</v>
      </c>
      <c r="C14" s="199"/>
      <c r="D14" s="498">
        <f>+D12-D13</f>
        <v>-110</v>
      </c>
      <c r="E14" s="93"/>
      <c r="F14" s="323"/>
      <c r="G14"/>
      <c r="H14"/>
      <c r="I14"/>
      <c r="J14"/>
      <c r="K14"/>
      <c r="L14"/>
    </row>
    <row r="15" spans="1:12" s="4" customFormat="1" ht="10.5" customHeight="1">
      <c r="A15" s="103"/>
      <c r="B15" s="497"/>
      <c r="C15" s="199"/>
      <c r="D15" s="498"/>
      <c r="E15" s="93"/>
      <c r="F15" s="323"/>
      <c r="G15"/>
      <c r="H15"/>
      <c r="I15"/>
      <c r="J15"/>
      <c r="K15"/>
      <c r="L15"/>
    </row>
    <row r="16" spans="1:12" s="4" customFormat="1" ht="18">
      <c r="A16" s="103" t="s">
        <v>197</v>
      </c>
      <c r="B16" s="497">
        <v>-39</v>
      </c>
      <c r="C16" s="199"/>
      <c r="D16" s="498">
        <v>-41</v>
      </c>
      <c r="E16" s="93"/>
      <c r="F16" s="323"/>
      <c r="G16"/>
      <c r="H16"/>
      <c r="I16"/>
      <c r="J16"/>
      <c r="K16"/>
      <c r="L16"/>
    </row>
    <row r="17" spans="1:12" s="4" customFormat="1" ht="18">
      <c r="A17" s="103" t="s">
        <v>196</v>
      </c>
      <c r="B17" s="151">
        <f>-76+39</f>
        <v>-37</v>
      </c>
      <c r="C17" s="200"/>
      <c r="D17" s="135">
        <f>-66+41</f>
        <v>-25</v>
      </c>
      <c r="E17" s="93"/>
      <c r="F17" s="323"/>
      <c r="G17"/>
      <c r="H17"/>
      <c r="I17"/>
      <c r="J17"/>
      <c r="K17"/>
      <c r="L17"/>
    </row>
    <row r="18" spans="1:12" s="4" customFormat="1" ht="18.600000000000001" thickBot="1">
      <c r="A18" s="104" t="s">
        <v>83</v>
      </c>
      <c r="B18" s="202">
        <f>+SUM(B14:B17)</f>
        <v>-307</v>
      </c>
      <c r="C18" s="105"/>
      <c r="D18" s="106">
        <f>SUM(D14:D17)</f>
        <v>-176</v>
      </c>
      <c r="E18" s="93"/>
      <c r="F18" s="323"/>
      <c r="G18"/>
      <c r="H18"/>
      <c r="I18"/>
      <c r="J18"/>
      <c r="K18"/>
      <c r="L18"/>
    </row>
    <row r="19" spans="1:12" s="4" customFormat="1" ht="18.600000000000001" thickTop="1">
      <c r="A19" s="104"/>
      <c r="B19" s="107"/>
      <c r="C19" s="107"/>
      <c r="D19" s="108"/>
      <c r="E19" s="93"/>
      <c r="F19" s="323"/>
      <c r="G19"/>
      <c r="H19"/>
      <c r="I19"/>
      <c r="J19"/>
      <c r="K19"/>
      <c r="L19"/>
    </row>
    <row r="20" spans="1:12" s="4" customFormat="1" ht="11.25" customHeight="1" thickBot="1">
      <c r="A20" s="109"/>
      <c r="B20" s="110"/>
      <c r="C20" s="109"/>
      <c r="D20" s="109"/>
      <c r="E20" s="109"/>
      <c r="F20" s="111"/>
    </row>
    <row r="21" spans="1:12" s="4" customFormat="1" ht="18">
      <c r="A21" s="103"/>
      <c r="B21" s="112"/>
      <c r="C21" s="112"/>
      <c r="D21" s="112"/>
      <c r="E21" s="93"/>
      <c r="F21" s="113"/>
    </row>
    <row r="22" spans="1:12" s="4" customFormat="1" ht="21.6" thickBot="1">
      <c r="A22" s="103"/>
      <c r="B22" s="97" t="s">
        <v>160</v>
      </c>
      <c r="C22" s="97"/>
      <c r="D22" s="98"/>
      <c r="E22" s="115"/>
      <c r="F22" s="116"/>
    </row>
    <row r="23" spans="1:12" s="4" customFormat="1" ht="19.5" customHeight="1">
      <c r="A23" s="103"/>
      <c r="B23" s="99"/>
      <c r="C23" s="99"/>
      <c r="D23" s="100"/>
      <c r="E23" s="93"/>
      <c r="F23" s="113"/>
    </row>
    <row r="24" spans="1:12" s="4" customFormat="1" ht="35.4">
      <c r="A24" s="103"/>
      <c r="B24" s="125" t="s">
        <v>38</v>
      </c>
      <c r="C24" s="126"/>
      <c r="D24" s="125" t="s">
        <v>12</v>
      </c>
      <c r="E24" s="93"/>
      <c r="F24" s="125" t="s">
        <v>42</v>
      </c>
    </row>
    <row r="25" spans="1:12" ht="18">
      <c r="A25" s="117" t="s">
        <v>135</v>
      </c>
      <c r="B25" s="87"/>
      <c r="C25" s="87"/>
      <c r="D25" s="114"/>
      <c r="E25" s="335"/>
      <c r="F25" s="114"/>
      <c r="G25" s="203"/>
      <c r="I25" s="32"/>
    </row>
    <row r="26" spans="1:12" customFormat="1" ht="18.600000000000001" thickBot="1">
      <c r="A26" s="324" t="s">
        <v>97</v>
      </c>
      <c r="B26" s="386">
        <v>0</v>
      </c>
      <c r="C26" s="347"/>
      <c r="D26" s="387">
        <v>-96</v>
      </c>
      <c r="E26" s="347"/>
      <c r="F26" s="388">
        <v>-0.25</v>
      </c>
    </row>
    <row r="27" spans="1:12" s="25" customFormat="1" ht="18" thickTop="1">
      <c r="A27" s="358"/>
      <c r="B27" s="149"/>
      <c r="C27" s="359"/>
      <c r="D27" s="149"/>
      <c r="E27" s="360"/>
      <c r="F27" s="361"/>
    </row>
    <row r="28" spans="1:12" ht="18">
      <c r="A28" s="85"/>
      <c r="B28" s="325"/>
      <c r="C28" s="87"/>
      <c r="D28" s="327"/>
      <c r="E28" s="326"/>
      <c r="F28" s="325"/>
      <c r="G28" s="203"/>
      <c r="I28" s="32"/>
    </row>
    <row r="29" spans="1:12" ht="20.399999999999999">
      <c r="A29" s="389" t="s">
        <v>136</v>
      </c>
      <c r="B29" s="325"/>
      <c r="C29" s="87"/>
      <c r="D29" s="327"/>
      <c r="E29" s="326"/>
      <c r="F29" s="325"/>
      <c r="G29" s="203"/>
      <c r="I29" s="32"/>
    </row>
    <row r="30" spans="1:12" s="4" customFormat="1" ht="11.25" customHeight="1">
      <c r="A30" s="429"/>
      <c r="B30" s="430"/>
      <c r="C30" s="429"/>
      <c r="D30" s="431"/>
      <c r="E30" s="201"/>
      <c r="F30" s="431"/>
    </row>
    <row r="31" spans="1:12">
      <c r="B31" s="381"/>
      <c r="C31" s="381"/>
      <c r="D31" s="381"/>
      <c r="E31" s="381"/>
      <c r="F31" s="380"/>
    </row>
  </sheetData>
  <customSheetViews>
    <customSheetView guid="{CB2C63BA-525E-44AE-8D0B-A72206E18866}" scale="70" showPageBreaks="1" showGridLines="0" fitToPage="1" printArea="1">
      <selection activeCell="L33" sqref="L33"/>
      <pageMargins left="0.75" right="0.5" top="0.5" bottom="0.5" header="0.5" footer="0.25"/>
      <pageSetup scale="51" orientation="landscape" r:id="rId1"/>
      <headerFooter alignWithMargins="0">
        <oddFooter>&amp;R&amp;16D</oddFooter>
      </headerFooter>
    </customSheetView>
    <customSheetView guid="{B6A01475-A939-438D-9E48-6F968D4C3184}" scale="70" showPageBreaks="1" showGridLines="0" fitToPage="1" printArea="1" topLeftCell="A15">
      <selection activeCell="A40" sqref="A40"/>
      <pageMargins left="0.75" right="0.5" top="0.5" bottom="0.5" header="0.5" footer="0.25"/>
      <pageSetup scale="51" orientation="landscape" r:id="rId2"/>
      <headerFooter alignWithMargins="0">
        <oddFooter>&amp;R&amp;16D</oddFooter>
      </headerFooter>
    </customSheetView>
  </customSheetViews>
  <phoneticPr fontId="0" type="noConversion"/>
  <pageMargins left="0.75" right="0.5" top="0.5" bottom="0.5" header="0.5" footer="0.25"/>
  <pageSetup scale="86" orientation="landscape" r:id="rId3"/>
  <headerFooter alignWithMargins="0">
    <oddFooter>&amp;RC</oddFooter>
  </headerFooter>
</worksheet>
</file>

<file path=xl/worksheets/sheet4.xml><?xml version="1.0" encoding="utf-8"?>
<worksheet xmlns="http://schemas.openxmlformats.org/spreadsheetml/2006/main" xmlns:r="http://schemas.openxmlformats.org/officeDocument/2006/relationships">
  <sheetPr transitionEvaluation="1" transitionEntry="1" codeName="Sheet723">
    <pageSetUpPr fitToPage="1"/>
  </sheetPr>
  <dimension ref="A1:F49"/>
  <sheetViews>
    <sheetView showGridLines="0" zoomScale="75" zoomScaleNormal="75" zoomScaleSheetLayoutView="70" workbookViewId="0"/>
  </sheetViews>
  <sheetFormatPr defaultColWidth="8.90625" defaultRowHeight="15.6"/>
  <cols>
    <col min="1" max="1" width="64.90625" style="4" bestFit="1" customWidth="1"/>
    <col min="2" max="2" width="12.81640625" style="198" customWidth="1"/>
    <col min="3" max="3" width="3.81640625" style="198" customWidth="1"/>
    <col min="4" max="4" width="12.81640625" style="198" customWidth="1"/>
    <col min="5" max="5" width="5.90625" style="4"/>
    <col min="6" max="6" width="6" style="4" bestFit="1" customWidth="1"/>
    <col min="7" max="16384" width="8.90625" style="4"/>
  </cols>
  <sheetData>
    <row r="1" spans="1:6" ht="18.75" customHeight="1">
      <c r="A1" s="2" t="s">
        <v>2</v>
      </c>
      <c r="B1" s="181"/>
      <c r="C1" s="1"/>
      <c r="D1" s="1"/>
    </row>
    <row r="2" spans="1:6" ht="18.75" customHeight="1">
      <c r="A2" s="2" t="s">
        <v>34</v>
      </c>
      <c r="B2" s="181"/>
      <c r="C2" s="1"/>
      <c r="D2" s="1"/>
    </row>
    <row r="3" spans="1:6" ht="18.75" customHeight="1">
      <c r="A3" s="2" t="s">
        <v>46</v>
      </c>
      <c r="B3" s="181"/>
      <c r="C3" s="1"/>
      <c r="D3" s="1"/>
    </row>
    <row r="4" spans="1:6" ht="18.75" customHeight="1">
      <c r="A4" s="2" t="s">
        <v>0</v>
      </c>
      <c r="B4" s="181"/>
      <c r="C4" s="1"/>
      <c r="D4" s="1"/>
    </row>
    <row r="5" spans="1:6" ht="18.75" customHeight="1">
      <c r="A5" s="30"/>
      <c r="B5" s="21"/>
      <c r="C5" s="182"/>
      <c r="D5" s="20"/>
    </row>
    <row r="6" spans="1:6" hidden="1">
      <c r="A6" s="2"/>
      <c r="B6" s="183" t="s">
        <v>48</v>
      </c>
      <c r="C6" s="184"/>
      <c r="D6" s="183"/>
      <c r="E6" s="185"/>
      <c r="F6" s="185"/>
    </row>
    <row r="7" spans="1:6" ht="18.75" customHeight="1" thickBot="1">
      <c r="A7" s="22"/>
      <c r="B7" s="26" t="s">
        <v>129</v>
      </c>
      <c r="C7" s="5"/>
      <c r="D7" s="27"/>
    </row>
    <row r="8" spans="1:6" s="187" customFormat="1">
      <c r="A8" s="22"/>
      <c r="B8" s="28"/>
      <c r="C8" s="186"/>
      <c r="D8" s="29"/>
    </row>
    <row r="9" spans="1:6" s="187" customFormat="1" ht="18">
      <c r="A9" s="22"/>
      <c r="B9" s="299" t="s">
        <v>130</v>
      </c>
      <c r="C9" s="188"/>
      <c r="D9" s="300" t="s">
        <v>131</v>
      </c>
    </row>
    <row r="10" spans="1:6" ht="18.75" customHeight="1">
      <c r="A10" s="11" t="s">
        <v>62</v>
      </c>
      <c r="B10" s="25"/>
      <c r="C10" s="24"/>
      <c r="D10" s="24"/>
    </row>
    <row r="11" spans="1:6" s="24" customFormat="1" ht="8.25" customHeight="1">
      <c r="A11" s="6"/>
      <c r="B11" s="19"/>
      <c r="C11" s="9"/>
      <c r="D11" s="9"/>
    </row>
    <row r="12" spans="1:6" s="76" customFormat="1">
      <c r="A12" s="128" t="s">
        <v>49</v>
      </c>
      <c r="B12" s="130">
        <v>53</v>
      </c>
      <c r="C12" s="9"/>
      <c r="D12" s="294">
        <v>47</v>
      </c>
    </row>
    <row r="13" spans="1:6" s="76" customFormat="1">
      <c r="A13" s="128" t="s">
        <v>50</v>
      </c>
      <c r="B13" s="19">
        <v>54</v>
      </c>
      <c r="C13" s="9"/>
      <c r="D13" s="9">
        <v>54</v>
      </c>
    </row>
    <row r="14" spans="1:6" s="76" customFormat="1">
      <c r="A14" s="128" t="s">
        <v>75</v>
      </c>
      <c r="B14" s="19">
        <v>11</v>
      </c>
      <c r="C14" s="9"/>
      <c r="D14" s="9">
        <v>14</v>
      </c>
    </row>
    <row r="15" spans="1:6" ht="15.75" customHeight="1">
      <c r="A15" s="119" t="s">
        <v>51</v>
      </c>
      <c r="B15" s="154">
        <v>45</v>
      </c>
      <c r="C15" s="8"/>
      <c r="D15" s="155">
        <v>43</v>
      </c>
    </row>
    <row r="16" spans="1:6">
      <c r="A16" s="15" t="s">
        <v>61</v>
      </c>
      <c r="B16" s="192">
        <f>SUM(B12:B15)</f>
        <v>163</v>
      </c>
      <c r="C16" s="8"/>
      <c r="D16" s="193">
        <f>SUM(D12:D15)</f>
        <v>158</v>
      </c>
    </row>
    <row r="17" spans="1:4">
      <c r="A17" s="6" t="s">
        <v>69</v>
      </c>
      <c r="B17" s="154">
        <v>12</v>
      </c>
      <c r="C17" s="8"/>
      <c r="D17" s="155">
        <v>14</v>
      </c>
    </row>
    <row r="18" spans="1:4" ht="20.25" customHeight="1" thickBot="1">
      <c r="A18" s="15" t="s">
        <v>67</v>
      </c>
      <c r="B18" s="156">
        <f>B16+B17</f>
        <v>175</v>
      </c>
      <c r="C18" s="189"/>
      <c r="D18" s="194">
        <f>D16+D17</f>
        <v>172</v>
      </c>
    </row>
    <row r="19" spans="1:4" s="76" customFormat="1" ht="16.2" thickTop="1">
      <c r="A19" s="15"/>
      <c r="B19" s="195"/>
      <c r="C19" s="189"/>
      <c r="D19" s="196"/>
    </row>
    <row r="20" spans="1:4" s="76" customFormat="1">
      <c r="A20" s="10"/>
      <c r="B20" s="224"/>
    </row>
    <row r="21" spans="1:4" s="76" customFormat="1">
      <c r="A21" s="208"/>
      <c r="B21" s="195"/>
      <c r="C21" s="196"/>
      <c r="D21" s="196"/>
    </row>
    <row r="22" spans="1:4" s="76" customFormat="1">
      <c r="A22" s="208"/>
      <c r="B22" s="28"/>
      <c r="C22" s="374"/>
      <c r="D22" s="29"/>
    </row>
    <row r="23" spans="1:4" s="76" customFormat="1">
      <c r="A23" s="208"/>
      <c r="B23" s="28"/>
      <c r="C23" s="375"/>
      <c r="D23" s="29"/>
    </row>
    <row r="24" spans="1:4" s="76" customFormat="1" ht="18">
      <c r="A24" s="208"/>
      <c r="B24" s="376"/>
      <c r="C24" s="377"/>
      <c r="D24" s="378"/>
    </row>
    <row r="25" spans="1:4" s="76" customFormat="1">
      <c r="A25" s="208"/>
      <c r="B25" s="195"/>
      <c r="C25" s="196"/>
      <c r="D25" s="196"/>
    </row>
    <row r="26" spans="1:4" s="76" customFormat="1">
      <c r="A26" s="379"/>
      <c r="B26" s="380"/>
      <c r="C26" s="381"/>
      <c r="D26" s="381"/>
    </row>
    <row r="27" spans="1:4" s="24" customFormat="1" ht="8.25" customHeight="1">
      <c r="A27" s="382"/>
      <c r="B27" s="19"/>
      <c r="C27" s="9"/>
      <c r="D27" s="9"/>
    </row>
    <row r="28" spans="1:4" s="76" customFormat="1">
      <c r="A28" s="128"/>
      <c r="B28" s="130"/>
      <c r="C28" s="9"/>
      <c r="D28" s="294"/>
    </row>
    <row r="29" spans="1:4" s="76" customFormat="1">
      <c r="A29" s="128"/>
      <c r="B29" s="19"/>
      <c r="C29" s="9"/>
      <c r="D29" s="9"/>
    </row>
    <row r="30" spans="1:4" s="76" customFormat="1">
      <c r="A30" s="128"/>
      <c r="B30" s="19"/>
      <c r="C30" s="9"/>
      <c r="D30" s="9"/>
    </row>
    <row r="31" spans="1:4">
      <c r="A31" s="128"/>
      <c r="B31" s="19"/>
      <c r="C31" s="9"/>
      <c r="D31" s="9"/>
    </row>
    <row r="32" spans="1:4" ht="7.5" customHeight="1">
      <c r="A32" s="383"/>
      <c r="B32" s="176"/>
      <c r="C32" s="84"/>
      <c r="D32" s="84"/>
    </row>
    <row r="33" spans="1:4">
      <c r="A33" s="208"/>
      <c r="B33" s="130"/>
      <c r="C33" s="196"/>
      <c r="D33" s="294"/>
    </row>
    <row r="34" spans="1:4" ht="18">
      <c r="A34" s="384"/>
      <c r="B34" s="385"/>
      <c r="C34" s="10"/>
      <c r="D34" s="10"/>
    </row>
    <row r="48" spans="1:4">
      <c r="C48" s="357"/>
    </row>
    <row r="49" spans="6:6">
      <c r="F49" s="198"/>
    </row>
  </sheetData>
  <customSheetViews>
    <customSheetView guid="{CB2C63BA-525E-44AE-8D0B-A72206E18866}" scale="70" showPageBreaks="1" showGridLines="0" fitToPage="1" printArea="1" hiddenRows="1">
      <selection activeCell="A47" sqref="A47"/>
      <pageMargins left="0.75" right="0.5" top="0.5" bottom="0.5" header="0.5" footer="0.25"/>
      <pageSetup scale="72" orientation="landscape" r:id="rId1"/>
      <headerFooter alignWithMargins="0">
        <oddFooter xml:space="preserve">&amp;R&amp;16E
</oddFooter>
      </headerFooter>
    </customSheetView>
    <customSheetView guid="{B6A01475-A939-438D-9E48-6F968D4C3184}" scale="70" showGridLines="0" fitToPage="1" hiddenRows="1" topLeftCell="A3">
      <selection activeCell="D35" sqref="D35"/>
      <pageMargins left="0.75" right="0.5" top="0.5" bottom="0.5" header="0.5" footer="0.25"/>
      <pageSetup scale="72" orientation="landscape" r:id="rId2"/>
      <headerFooter alignWithMargins="0">
        <oddFooter xml:space="preserve">&amp;R&amp;16E
</oddFooter>
      </headerFooter>
    </customSheetView>
  </customSheetViews>
  <phoneticPr fontId="0" type="noConversion"/>
  <pageMargins left="0.75" right="0.5" top="0.5" bottom="0.5" header="0.5" footer="0.25"/>
  <pageSetup orientation="landscape" r:id="rId3"/>
  <headerFooter alignWithMargins="0">
    <oddFooter xml:space="preserve">&amp;R&amp;9D&amp;16
</oddFooter>
  </headerFooter>
</worksheet>
</file>

<file path=xl/worksheets/sheet5.xml><?xml version="1.0" encoding="utf-8"?>
<worksheet xmlns="http://schemas.openxmlformats.org/spreadsheetml/2006/main" xmlns:r="http://schemas.openxmlformats.org/officeDocument/2006/relationships">
  <sheetPr codeName="Sheet3">
    <pageSetUpPr fitToPage="1"/>
  </sheetPr>
  <dimension ref="A1:G52"/>
  <sheetViews>
    <sheetView showGridLines="0" zoomScale="90" zoomScaleNormal="90" workbookViewId="0">
      <selection activeCell="A51" sqref="A51"/>
    </sheetView>
  </sheetViews>
  <sheetFormatPr defaultColWidth="8.90625" defaultRowHeight="15"/>
  <cols>
    <col min="1" max="1" width="60.1796875" style="40" customWidth="1"/>
    <col min="2" max="2" width="8.81640625" style="40" customWidth="1"/>
    <col min="3" max="3" width="15.81640625" style="40" customWidth="1"/>
    <col min="4" max="4" width="2.54296875" bestFit="1" customWidth="1"/>
    <col min="5" max="5" width="15.81640625" style="306" customWidth="1"/>
    <col min="6" max="6" width="2.54296875" bestFit="1" customWidth="1"/>
    <col min="7" max="16384" width="8.90625" style="40"/>
  </cols>
  <sheetData>
    <row r="1" spans="1:5" ht="15.6">
      <c r="A1" s="16" t="s">
        <v>2</v>
      </c>
      <c r="B1" s="69"/>
      <c r="C1" s="54"/>
      <c r="E1" s="51"/>
    </row>
    <row r="2" spans="1:5" ht="15.6">
      <c r="A2" s="16" t="s">
        <v>71</v>
      </c>
      <c r="B2" s="69"/>
      <c r="C2" s="51"/>
      <c r="E2" s="51"/>
    </row>
    <row r="3" spans="1:5" ht="15.6">
      <c r="A3" s="16" t="s">
        <v>46</v>
      </c>
      <c r="B3" s="69"/>
      <c r="C3" s="51"/>
      <c r="E3" s="51"/>
    </row>
    <row r="4" spans="1:5" ht="15.6">
      <c r="A4" s="16" t="s">
        <v>0</v>
      </c>
      <c r="B4" s="69"/>
      <c r="C4" s="51"/>
      <c r="E4" s="51"/>
    </row>
    <row r="5" spans="1:5" ht="15.6">
      <c r="A5" s="16"/>
      <c r="B5" s="69"/>
      <c r="C5" s="342"/>
      <c r="E5" s="343"/>
    </row>
    <row r="6" spans="1:5" ht="15.6">
      <c r="A6" s="70"/>
      <c r="B6" s="69"/>
      <c r="C6" s="390" t="s">
        <v>137</v>
      </c>
      <c r="E6" s="331" t="s">
        <v>95</v>
      </c>
    </row>
    <row r="7" spans="1:5" ht="18.600000000000001">
      <c r="A7" s="54"/>
      <c r="B7" s="69"/>
      <c r="C7" s="332">
        <v>2011</v>
      </c>
      <c r="E7" s="333" t="s">
        <v>164</v>
      </c>
    </row>
    <row r="8" spans="1:5" ht="15.6">
      <c r="A8" s="56" t="s">
        <v>29</v>
      </c>
      <c r="B8" s="69"/>
      <c r="C8" s="71"/>
      <c r="E8" s="71"/>
    </row>
    <row r="9" spans="1:5" ht="15.6">
      <c r="A9" s="77" t="s">
        <v>124</v>
      </c>
      <c r="B9" s="69"/>
      <c r="C9" s="71"/>
      <c r="E9" s="71"/>
    </row>
    <row r="10" spans="1:5" ht="15.6">
      <c r="A10" s="77" t="s">
        <v>98</v>
      </c>
      <c r="B10" s="69"/>
      <c r="C10" s="147">
        <v>3357</v>
      </c>
      <c r="E10" s="344">
        <v>2261</v>
      </c>
    </row>
    <row r="11" spans="1:5" ht="15.6">
      <c r="A11" s="77" t="s">
        <v>99</v>
      </c>
      <c r="B11" s="69"/>
      <c r="C11" s="142">
        <v>504</v>
      </c>
      <c r="E11" s="61">
        <v>516</v>
      </c>
    </row>
    <row r="12" spans="1:5" ht="15.6">
      <c r="A12" s="77" t="s">
        <v>170</v>
      </c>
      <c r="B12" s="69"/>
      <c r="C12" s="142">
        <v>6583</v>
      </c>
      <c r="E12" s="61">
        <v>5692</v>
      </c>
    </row>
    <row r="13" spans="1:5" ht="15.6">
      <c r="A13" s="77" t="s">
        <v>87</v>
      </c>
      <c r="B13" s="69"/>
      <c r="C13" s="142">
        <v>2277</v>
      </c>
      <c r="E13" s="61">
        <v>2363</v>
      </c>
    </row>
    <row r="14" spans="1:5" ht="15.6">
      <c r="A14" s="77" t="s">
        <v>100</v>
      </c>
      <c r="B14" s="69"/>
      <c r="C14" s="142">
        <v>1156</v>
      </c>
      <c r="E14" s="61">
        <v>1147</v>
      </c>
    </row>
    <row r="15" spans="1:5" ht="15.6">
      <c r="A15" s="77" t="s">
        <v>219</v>
      </c>
      <c r="B15" s="69"/>
      <c r="C15" s="142">
        <v>377</v>
      </c>
      <c r="E15" s="61">
        <v>396</v>
      </c>
    </row>
    <row r="16" spans="1:5" ht="15.6">
      <c r="A16" s="77" t="s">
        <v>101</v>
      </c>
      <c r="B16" s="69"/>
      <c r="C16" s="143">
        <v>489</v>
      </c>
      <c r="E16" s="62">
        <f>518</f>
        <v>518</v>
      </c>
    </row>
    <row r="17" spans="1:5" ht="15.6">
      <c r="A17" s="336" t="s">
        <v>108</v>
      </c>
      <c r="B17" s="69"/>
      <c r="C17" s="23">
        <f>SUM(C10:C16)</f>
        <v>14743</v>
      </c>
      <c r="E17" s="8">
        <f>SUM(E10:E16)</f>
        <v>12893</v>
      </c>
    </row>
    <row r="18" spans="1:5" ht="15.75" customHeight="1">
      <c r="A18" s="54"/>
      <c r="B18" s="69"/>
      <c r="C18" s="161"/>
      <c r="E18" s="345"/>
    </row>
    <row r="19" spans="1:5" ht="20.25" customHeight="1">
      <c r="A19" s="77" t="s">
        <v>102</v>
      </c>
      <c r="B19" s="69"/>
      <c r="C19" s="142">
        <v>4461</v>
      </c>
      <c r="E19" s="61">
        <v>4554</v>
      </c>
    </row>
    <row r="20" spans="1:5" ht="15.6">
      <c r="A20" s="51" t="s">
        <v>30</v>
      </c>
      <c r="B20" s="69"/>
      <c r="C20" s="145">
        <v>9609</v>
      </c>
      <c r="E20" s="65">
        <v>9605</v>
      </c>
    </row>
    <row r="21" spans="1:5" ht="15.6">
      <c r="A21" s="51" t="s">
        <v>103</v>
      </c>
      <c r="B21" s="69"/>
      <c r="C21" s="142">
        <v>3412</v>
      </c>
      <c r="E21" s="61">
        <v>3485</v>
      </c>
    </row>
    <row r="22" spans="1:5" ht="15.6">
      <c r="A22" s="51" t="s">
        <v>104</v>
      </c>
      <c r="B22" s="72"/>
      <c r="C22" s="143">
        <f>3476+686+107+183</f>
        <v>4452</v>
      </c>
      <c r="E22" s="62">
        <f>3544+726+127+179</f>
        <v>4576</v>
      </c>
    </row>
    <row r="23" spans="1:5" ht="16.2" thickBot="1">
      <c r="A23" s="16" t="s">
        <v>105</v>
      </c>
      <c r="B23" s="73"/>
      <c r="C23" s="156">
        <f>SUM(C17:C22)</f>
        <v>36677</v>
      </c>
      <c r="E23" s="194">
        <f>SUM(E17:E22)</f>
        <v>35113</v>
      </c>
    </row>
    <row r="24" spans="1:5" ht="16.5" customHeight="1" thickTop="1">
      <c r="A24" s="54"/>
      <c r="B24" s="69"/>
      <c r="C24" s="57"/>
      <c r="E24" s="59"/>
    </row>
    <row r="25" spans="1:5" ht="15.6">
      <c r="A25" s="56" t="s">
        <v>31</v>
      </c>
      <c r="B25" s="74"/>
      <c r="C25" s="162"/>
      <c r="E25" s="346"/>
    </row>
    <row r="26" spans="1:5" ht="15.6">
      <c r="A26" s="77" t="s">
        <v>109</v>
      </c>
      <c r="B26" s="74"/>
      <c r="C26" s="162"/>
      <c r="E26" s="346"/>
    </row>
    <row r="27" spans="1:5" ht="15.6">
      <c r="A27" s="77" t="s">
        <v>110</v>
      </c>
      <c r="B27" s="74"/>
      <c r="C27" s="147">
        <v>2374</v>
      </c>
      <c r="E27" s="344">
        <v>1627</v>
      </c>
    </row>
    <row r="28" spans="1:5" ht="15.6">
      <c r="A28" s="77" t="s">
        <v>111</v>
      </c>
      <c r="B28" s="74"/>
      <c r="C28" s="19">
        <v>5844</v>
      </c>
      <c r="E28" s="9">
        <v>5890</v>
      </c>
    </row>
    <row r="29" spans="1:5" ht="15.6">
      <c r="A29" s="77" t="s">
        <v>112</v>
      </c>
      <c r="B29" s="74"/>
      <c r="C29" s="19">
        <v>1808</v>
      </c>
      <c r="E29" s="9">
        <v>1870</v>
      </c>
    </row>
    <row r="30" spans="1:5" ht="15.6">
      <c r="A30" s="77" t="s">
        <v>220</v>
      </c>
      <c r="B30" s="74"/>
      <c r="C30" s="19">
        <v>211</v>
      </c>
      <c r="E30" s="9">
        <v>204</v>
      </c>
    </row>
    <row r="31" spans="1:5" ht="15.6">
      <c r="A31" s="77" t="s">
        <v>113</v>
      </c>
      <c r="B31" s="69"/>
      <c r="C31" s="154">
        <f>463+1730</f>
        <v>2193</v>
      </c>
      <c r="E31" s="155">
        <f>10+1800</f>
        <v>1810</v>
      </c>
    </row>
    <row r="32" spans="1:5" ht="15.6" hidden="1">
      <c r="A32" s="77" t="s">
        <v>32</v>
      </c>
      <c r="B32" s="72"/>
      <c r="C32" s="145">
        <v>0</v>
      </c>
      <c r="E32" s="65">
        <v>0</v>
      </c>
    </row>
    <row r="33" spans="1:5" ht="15.6">
      <c r="A33" s="77" t="s">
        <v>114</v>
      </c>
      <c r="B33" s="69"/>
      <c r="C33" s="19">
        <f>SUM(C27:C32)</f>
        <v>12430</v>
      </c>
      <c r="E33" s="9">
        <f>SUM(E27:E32)</f>
        <v>11401</v>
      </c>
    </row>
    <row r="34" spans="1:5" ht="15.6">
      <c r="A34" s="51"/>
      <c r="B34" s="69"/>
      <c r="C34" s="57"/>
      <c r="E34" s="59"/>
    </row>
    <row r="35" spans="1:5" ht="20.25" customHeight="1">
      <c r="A35" s="77" t="s">
        <v>115</v>
      </c>
      <c r="B35" s="69"/>
      <c r="C35" s="142">
        <v>5023</v>
      </c>
      <c r="E35" s="61">
        <v>5019</v>
      </c>
    </row>
    <row r="36" spans="1:5" ht="15.6">
      <c r="A36" s="77" t="s">
        <v>116</v>
      </c>
      <c r="B36" s="69"/>
      <c r="C36" s="142">
        <v>10826</v>
      </c>
      <c r="E36" s="61">
        <v>10607</v>
      </c>
    </row>
    <row r="37" spans="1:5" ht="15.6">
      <c r="A37" s="77" t="s">
        <v>117</v>
      </c>
      <c r="B37" s="72"/>
      <c r="C37" s="142">
        <v>1227</v>
      </c>
      <c r="E37" s="61">
        <v>1213</v>
      </c>
    </row>
    <row r="38" spans="1:5" ht="15.6">
      <c r="A38" s="77" t="s">
        <v>118</v>
      </c>
      <c r="B38" s="72"/>
      <c r="C38" s="143">
        <v>3380</v>
      </c>
      <c r="E38" s="62">
        <v>3376</v>
      </c>
    </row>
    <row r="39" spans="1:5" ht="15.6">
      <c r="A39" s="16" t="s">
        <v>106</v>
      </c>
      <c r="B39" s="72"/>
      <c r="C39" s="364">
        <f>SUM(C33:C38)</f>
        <v>32886</v>
      </c>
      <c r="E39" s="373">
        <f>SUM(E33:E38)</f>
        <v>31616</v>
      </c>
    </row>
    <row r="40" spans="1:5" ht="15.6">
      <c r="A40" s="77"/>
      <c r="B40" s="72"/>
      <c r="C40" s="142"/>
      <c r="E40" s="61"/>
    </row>
    <row r="41" spans="1:5" ht="15.6">
      <c r="A41" s="77" t="s">
        <v>119</v>
      </c>
      <c r="B41" s="72"/>
      <c r="C41" s="142"/>
      <c r="E41" s="61"/>
    </row>
    <row r="42" spans="1:5" ht="15.6">
      <c r="A42" s="77" t="s">
        <v>120</v>
      </c>
      <c r="B42" s="72"/>
      <c r="C42" s="142">
        <v>345</v>
      </c>
      <c r="E42" s="61">
        <v>346</v>
      </c>
    </row>
    <row r="43" spans="1:5" ht="15.6">
      <c r="A43" s="77" t="s">
        <v>128</v>
      </c>
      <c r="B43" s="72"/>
      <c r="C43" s="142">
        <v>0</v>
      </c>
      <c r="E43" s="61">
        <v>0</v>
      </c>
    </row>
    <row r="44" spans="1:5" ht="15.6">
      <c r="A44" s="77" t="s">
        <v>121</v>
      </c>
      <c r="B44" s="72"/>
      <c r="C44" s="142">
        <v>12274</v>
      </c>
      <c r="E44" s="61">
        <v>12161</v>
      </c>
    </row>
    <row r="45" spans="1:5" ht="15.6">
      <c r="A45" s="77" t="s">
        <v>122</v>
      </c>
      <c r="B45" s="72"/>
      <c r="C45" s="143">
        <v>-8828</v>
      </c>
      <c r="E45" s="62">
        <v>-9010</v>
      </c>
    </row>
    <row r="46" spans="1:5" ht="15.6">
      <c r="A46" s="77" t="s">
        <v>163</v>
      </c>
      <c r="B46" s="72"/>
      <c r="C46" s="143">
        <f>SUM(C42:C45)</f>
        <v>3791</v>
      </c>
      <c r="E46" s="62">
        <f>SUM(E42:E45)</f>
        <v>3497</v>
      </c>
    </row>
    <row r="47" spans="1:5" ht="16.2" thickBot="1">
      <c r="A47" s="16" t="s">
        <v>107</v>
      </c>
      <c r="B47" s="73"/>
      <c r="C47" s="156">
        <f>C39+C46</f>
        <v>36677</v>
      </c>
      <c r="E47" s="194">
        <f>E39+E46</f>
        <v>35113</v>
      </c>
    </row>
    <row r="48" spans="1:5" ht="9" customHeight="1" thickTop="1">
      <c r="A48" s="75"/>
      <c r="B48" s="69"/>
      <c r="C48" s="57"/>
      <c r="E48" s="59"/>
    </row>
    <row r="49" spans="1:7" s="243" customFormat="1" ht="18.75" customHeight="1">
      <c r="A49" s="433" t="s">
        <v>183</v>
      </c>
      <c r="B49" s="351"/>
      <c r="C49" s="351"/>
      <c r="D49" s="351"/>
      <c r="E49" s="244"/>
      <c r="F49" s="244"/>
    </row>
    <row r="50" spans="1:7" s="4" customFormat="1" ht="15.6">
      <c r="A50" s="119" t="s">
        <v>184</v>
      </c>
      <c r="C50" s="1"/>
      <c r="G50" s="187"/>
    </row>
    <row r="51" spans="1:7" s="4" customFormat="1" ht="15.6">
      <c r="A51" s="119" t="s">
        <v>221</v>
      </c>
      <c r="C51" s="1"/>
      <c r="G51" s="187"/>
    </row>
    <row r="52" spans="1:7" s="4" customFormat="1" ht="15.6">
      <c r="A52" s="119" t="s">
        <v>213</v>
      </c>
      <c r="C52" s="1"/>
      <c r="G52" s="187"/>
    </row>
  </sheetData>
  <customSheetViews>
    <customSheetView guid="{CB2C63BA-525E-44AE-8D0B-A72206E18866}" showPageBreaks="1" showGridLines="0" fitToPage="1" printArea="1" hiddenRows="1">
      <selection activeCell="E41" sqref="E41"/>
      <pageMargins left="0.75" right="0.5" top="0.5" bottom="0.5" header="0.5" footer="0.25"/>
      <pageSetup scale="88" orientation="landscape" r:id="rId1"/>
      <headerFooter alignWithMargins="0">
        <oddFooter>&amp;R&amp;16F</oddFooter>
      </headerFooter>
    </customSheetView>
    <customSheetView guid="{B6A01475-A939-438D-9E48-6F968D4C3184}" showPageBreaks="1" showGridLines="0" fitToPage="1" printArea="1" hiddenRows="1" topLeftCell="A15">
      <selection activeCell="E36" sqref="E36"/>
      <pageMargins left="0.75" right="0.5" top="0.5" bottom="0.5" header="0.5" footer="0.25"/>
      <pageSetup scale="88" orientation="landscape" r:id="rId2"/>
      <headerFooter alignWithMargins="0">
        <oddFooter>&amp;R&amp;16F</oddFooter>
      </headerFooter>
    </customSheetView>
  </customSheetViews>
  <phoneticPr fontId="0" type="noConversion"/>
  <pageMargins left="0.75" right="0.5" top="0.5" bottom="0.5" header="0.5" footer="0.25"/>
  <pageSetup scale="68" orientation="landscape" r:id="rId3"/>
  <headerFooter alignWithMargins="0">
    <oddFooter>&amp;R&amp;9E</oddFooter>
  </headerFooter>
</worksheet>
</file>

<file path=xl/worksheets/sheet6.xml><?xml version="1.0" encoding="utf-8"?>
<worksheet xmlns="http://schemas.openxmlformats.org/spreadsheetml/2006/main" xmlns:r="http://schemas.openxmlformats.org/officeDocument/2006/relationships">
  <sheetPr codeName="Sheet4">
    <pageSetUpPr fitToPage="1"/>
  </sheetPr>
  <dimension ref="A1:J44"/>
  <sheetViews>
    <sheetView topLeftCell="A7" zoomScale="75" zoomScaleNormal="75" workbookViewId="0">
      <selection activeCell="A12" sqref="A12"/>
    </sheetView>
  </sheetViews>
  <sheetFormatPr defaultColWidth="16.90625" defaultRowHeight="18"/>
  <cols>
    <col min="1" max="1" width="70.08984375" style="68" bestFit="1" customWidth="1"/>
    <col min="2" max="2" width="15.54296875" style="68" customWidth="1"/>
    <col min="3" max="3" width="3.1796875" style="68" customWidth="1"/>
    <col min="4" max="4" width="15.54296875" style="68" customWidth="1"/>
    <col min="5" max="16384" width="16.90625" style="68"/>
  </cols>
  <sheetData>
    <row r="1" spans="1:4" s="66" customFormat="1" ht="15.6">
      <c r="A1" s="16" t="s">
        <v>2</v>
      </c>
      <c r="B1" s="51"/>
      <c r="C1" s="51"/>
      <c r="D1" s="51"/>
    </row>
    <row r="2" spans="1:4" s="66" customFormat="1" ht="15.6">
      <c r="A2" s="16" t="s">
        <v>72</v>
      </c>
      <c r="B2" s="52"/>
      <c r="C2" s="52"/>
      <c r="D2" s="52"/>
    </row>
    <row r="3" spans="1:4" s="66" customFormat="1" ht="15.6">
      <c r="A3" s="16" t="s">
        <v>46</v>
      </c>
      <c r="B3" s="52"/>
      <c r="C3" s="52"/>
      <c r="D3" s="52"/>
    </row>
    <row r="4" spans="1:4" s="66" customFormat="1" ht="15.6">
      <c r="A4" s="16" t="s">
        <v>0</v>
      </c>
      <c r="B4" s="51"/>
      <c r="C4" s="51"/>
      <c r="D4" s="53"/>
    </row>
    <row r="5" spans="1:4" s="66" customFormat="1" ht="6" customHeight="1">
      <c r="A5" s="16"/>
      <c r="B5" s="51"/>
      <c r="C5" s="51"/>
      <c r="D5" s="53"/>
    </row>
    <row r="6" spans="1:4" s="66" customFormat="1" ht="16.2" thickBot="1">
      <c r="A6" s="54"/>
      <c r="B6" s="5" t="s">
        <v>129</v>
      </c>
      <c r="C6" s="5"/>
      <c r="D6" s="124"/>
    </row>
    <row r="7" spans="1:4" s="66" customFormat="1" ht="15.6">
      <c r="A7" s="54"/>
      <c r="B7" s="53"/>
      <c r="C7" s="53"/>
      <c r="D7" s="52"/>
    </row>
    <row r="8" spans="1:4" s="66" customFormat="1" ht="15.6">
      <c r="A8" s="54"/>
      <c r="B8" s="328" t="s">
        <v>130</v>
      </c>
      <c r="C8" s="51"/>
      <c r="D8" s="329" t="s">
        <v>131</v>
      </c>
    </row>
    <row r="9" spans="1:4" s="66" customFormat="1" ht="6" customHeight="1">
      <c r="A9" s="54"/>
      <c r="B9" s="55"/>
      <c r="C9" s="55"/>
      <c r="D9" s="55"/>
    </row>
    <row r="10" spans="1:4" s="66" customFormat="1" ht="15.6">
      <c r="A10" s="56" t="s">
        <v>79</v>
      </c>
      <c r="B10" s="57"/>
      <c r="C10" s="58"/>
      <c r="D10" s="59"/>
    </row>
    <row r="11" spans="1:4" s="66" customFormat="1" ht="15.6">
      <c r="A11" s="77" t="s">
        <v>12</v>
      </c>
      <c r="B11" s="152">
        <v>530</v>
      </c>
      <c r="C11" s="60"/>
      <c r="D11" s="60">
        <v>533</v>
      </c>
    </row>
    <row r="12" spans="1:4" s="66" customFormat="1" ht="15.6">
      <c r="A12" s="77" t="s">
        <v>88</v>
      </c>
      <c r="B12" s="57"/>
      <c r="C12" s="58"/>
      <c r="D12" s="59"/>
    </row>
    <row r="13" spans="1:4" s="66" customFormat="1" ht="15.6">
      <c r="A13" s="337" t="s">
        <v>65</v>
      </c>
      <c r="B13" s="142">
        <v>175</v>
      </c>
      <c r="C13" s="61"/>
      <c r="D13" s="61">
        <v>172</v>
      </c>
    </row>
    <row r="14" spans="1:4" s="66" customFormat="1" ht="15.6">
      <c r="A14" s="337" t="s">
        <v>165</v>
      </c>
      <c r="B14" s="142">
        <v>20</v>
      </c>
      <c r="C14" s="61"/>
      <c r="D14" s="61">
        <v>27</v>
      </c>
    </row>
    <row r="15" spans="1:4" s="66" customFormat="1" ht="15.6">
      <c r="A15" s="337" t="s">
        <v>166</v>
      </c>
      <c r="B15" s="441">
        <v>39</v>
      </c>
      <c r="C15" s="61"/>
      <c r="D15" s="61">
        <v>41</v>
      </c>
    </row>
    <row r="16" spans="1:4" s="66" customFormat="1" ht="15.6">
      <c r="A16" s="337" t="s">
        <v>100</v>
      </c>
      <c r="B16" s="441">
        <v>-12</v>
      </c>
      <c r="C16" s="61"/>
      <c r="D16" s="61">
        <v>121</v>
      </c>
    </row>
    <row r="17" spans="1:4" s="66" customFormat="1" ht="15.6">
      <c r="A17" s="336" t="s">
        <v>171</v>
      </c>
      <c r="B17" s="441"/>
      <c r="C17" s="61"/>
      <c r="D17" s="61"/>
    </row>
    <row r="18" spans="1:4" s="66" customFormat="1" ht="15.6">
      <c r="A18" s="337" t="s">
        <v>172</v>
      </c>
      <c r="B18" s="441">
        <v>-900</v>
      </c>
      <c r="C18" s="61"/>
      <c r="D18" s="61">
        <v>-609</v>
      </c>
    </row>
    <row r="19" spans="1:4" s="66" customFormat="1" ht="15.6">
      <c r="A19" s="337" t="s">
        <v>89</v>
      </c>
      <c r="B19" s="142">
        <v>93</v>
      </c>
      <c r="C19" s="61"/>
      <c r="D19" s="61">
        <v>-302</v>
      </c>
    </row>
    <row r="20" spans="1:4" s="66" customFormat="1" ht="15.6">
      <c r="A20" s="337" t="s">
        <v>90</v>
      </c>
      <c r="B20" s="142">
        <v>745</v>
      </c>
      <c r="C20" s="61"/>
      <c r="D20" s="61">
        <v>217</v>
      </c>
    </row>
    <row r="21" spans="1:4" s="66" customFormat="1" ht="15.6">
      <c r="A21" s="337" t="s">
        <v>91</v>
      </c>
      <c r="B21" s="142">
        <v>-42</v>
      </c>
      <c r="C21" s="61"/>
      <c r="D21" s="61">
        <v>321</v>
      </c>
    </row>
    <row r="22" spans="1:4" s="66" customFormat="1" ht="15.6">
      <c r="A22" s="337" t="s">
        <v>167</v>
      </c>
      <c r="B22" s="441">
        <v>473</v>
      </c>
      <c r="C22" s="61"/>
      <c r="D22" s="437">
        <v>377</v>
      </c>
    </row>
    <row r="23" spans="1:4" s="66" customFormat="1" ht="15.6">
      <c r="A23" s="337" t="s">
        <v>168</v>
      </c>
      <c r="B23" s="441">
        <v>486</v>
      </c>
      <c r="C23" s="61"/>
      <c r="D23" s="437">
        <v>568</v>
      </c>
    </row>
    <row r="24" spans="1:4" s="66" customFormat="1" ht="15.6">
      <c r="A24" s="336" t="s">
        <v>175</v>
      </c>
      <c r="B24" s="143">
        <v>77</v>
      </c>
      <c r="C24" s="61"/>
      <c r="D24" s="322">
        <v>183</v>
      </c>
    </row>
    <row r="25" spans="1:4" s="66" customFormat="1" ht="18.75" customHeight="1">
      <c r="A25" s="16" t="s">
        <v>92</v>
      </c>
      <c r="B25" s="143">
        <f>SUM(B11:B24)</f>
        <v>1684</v>
      </c>
      <c r="C25" s="61"/>
      <c r="D25" s="296">
        <f>SUM(D11:D24)</f>
        <v>1649</v>
      </c>
    </row>
    <row r="26" spans="1:4" s="66" customFormat="1" ht="18.75" customHeight="1">
      <c r="A26" s="54"/>
      <c r="B26" s="142"/>
      <c r="C26" s="61"/>
      <c r="D26" s="61"/>
    </row>
    <row r="27" spans="1:4" s="66" customFormat="1" ht="18.75" customHeight="1">
      <c r="A27" s="56" t="s">
        <v>80</v>
      </c>
      <c r="B27" s="142"/>
      <c r="C27" s="61"/>
      <c r="D27" s="61"/>
    </row>
    <row r="28" spans="1:4" s="66" customFormat="1" ht="15.6">
      <c r="A28" s="51" t="s">
        <v>13</v>
      </c>
      <c r="B28" s="142">
        <v>-95</v>
      </c>
      <c r="C28" s="61"/>
      <c r="D28" s="61">
        <v>-92</v>
      </c>
    </row>
    <row r="29" spans="1:4" s="66" customFormat="1" ht="15.6">
      <c r="A29" s="391" t="s">
        <v>138</v>
      </c>
      <c r="B29" s="142">
        <v>10</v>
      </c>
      <c r="C29" s="61"/>
      <c r="D29" s="61">
        <v>107</v>
      </c>
    </row>
    <row r="30" spans="1:4" s="66" customFormat="1" ht="15.6">
      <c r="A30" s="118" t="s">
        <v>174</v>
      </c>
      <c r="B30" s="143">
        <f>16+6</f>
        <v>22</v>
      </c>
      <c r="C30" s="61"/>
      <c r="D30" s="62">
        <f>-19-4</f>
        <v>-23</v>
      </c>
    </row>
    <row r="31" spans="1:4" s="66" customFormat="1" ht="18.75" customHeight="1">
      <c r="A31" s="16" t="s">
        <v>93</v>
      </c>
      <c r="B31" s="144">
        <f>SUM(B28:B30)</f>
        <v>-63</v>
      </c>
      <c r="C31" s="39"/>
      <c r="D31" s="63">
        <f>SUM(D28:D30)</f>
        <v>-8</v>
      </c>
    </row>
    <row r="32" spans="1:4" s="66" customFormat="1" ht="18.75" customHeight="1">
      <c r="A32" s="16"/>
      <c r="B32" s="64"/>
      <c r="C32" s="39"/>
      <c r="D32" s="39"/>
    </row>
    <row r="33" spans="1:10" s="66" customFormat="1" ht="18.75" customHeight="1">
      <c r="A33" s="56" t="s">
        <v>81</v>
      </c>
      <c r="B33" s="145"/>
      <c r="C33" s="65"/>
      <c r="D33" s="65"/>
    </row>
    <row r="34" spans="1:10" s="66" customFormat="1" ht="16.5" customHeight="1">
      <c r="A34" s="141" t="s">
        <v>45</v>
      </c>
      <c r="B34" s="145">
        <f>-281+29-62</f>
        <v>-314</v>
      </c>
      <c r="C34" s="65"/>
      <c r="D34" s="65">
        <v>-516</v>
      </c>
    </row>
    <row r="35" spans="1:10" s="66" customFormat="1" ht="16.5" customHeight="1">
      <c r="A35" s="141" t="s">
        <v>14</v>
      </c>
      <c r="B35" s="145">
        <v>-266</v>
      </c>
      <c r="C35" s="65"/>
      <c r="D35" s="65">
        <v>-238</v>
      </c>
    </row>
    <row r="36" spans="1:10" s="66" customFormat="1" ht="16.5" customHeight="1">
      <c r="A36" s="141" t="s">
        <v>231</v>
      </c>
      <c r="B36" s="143">
        <v>43</v>
      </c>
      <c r="C36" s="65"/>
      <c r="D36" s="62">
        <v>24</v>
      </c>
    </row>
    <row r="37" spans="1:10" s="66" customFormat="1" ht="18.75" customHeight="1">
      <c r="A37" s="16" t="s">
        <v>94</v>
      </c>
      <c r="B37" s="143">
        <f>SUM(B34:B36)</f>
        <v>-537</v>
      </c>
      <c r="C37" s="61"/>
      <c r="D37" s="62">
        <f>SUM(D34:D36)</f>
        <v>-730</v>
      </c>
    </row>
    <row r="38" spans="1:10" s="66" customFormat="1" ht="18.75" customHeight="1">
      <c r="A38" s="77" t="s">
        <v>73</v>
      </c>
      <c r="B38" s="440">
        <v>12</v>
      </c>
      <c r="C38" s="65"/>
      <c r="D38" s="365">
        <v>-14</v>
      </c>
    </row>
    <row r="39" spans="1:10" s="66" customFormat="1" ht="18.75" customHeight="1">
      <c r="A39" s="16" t="s">
        <v>139</v>
      </c>
      <c r="B39" s="145">
        <v>1096</v>
      </c>
      <c r="C39" s="65"/>
      <c r="D39" s="65">
        <v>897</v>
      </c>
    </row>
    <row r="40" spans="1:10" s="66" customFormat="1" ht="18.75" customHeight="1">
      <c r="A40" s="16" t="s">
        <v>15</v>
      </c>
      <c r="B40" s="143">
        <v>2261</v>
      </c>
      <c r="C40" s="65"/>
      <c r="D40" s="62">
        <v>2391</v>
      </c>
    </row>
    <row r="41" spans="1:10" s="66" customFormat="1" ht="18.75" customHeight="1" thickBot="1">
      <c r="A41" s="16" t="s">
        <v>16</v>
      </c>
      <c r="B41" s="146">
        <f>SUM(B39:B40)</f>
        <v>3357</v>
      </c>
      <c r="C41" s="60"/>
      <c r="D41" s="146">
        <f>SUM(D39:D40)</f>
        <v>3288</v>
      </c>
    </row>
    <row r="42" spans="1:10" s="66" customFormat="1" ht="16.2" thickTop="1">
      <c r="B42" s="67"/>
    </row>
    <row r="43" spans="1:10" s="66" customFormat="1" ht="15.75" customHeight="1">
      <c r="A43" s="501"/>
      <c r="B43" s="501"/>
      <c r="C43" s="501"/>
      <c r="D43" s="501"/>
      <c r="E43" s="501"/>
      <c r="F43" s="295"/>
      <c r="G43" s="295"/>
      <c r="H43" s="295"/>
      <c r="I43" s="295"/>
      <c r="J43" s="295"/>
    </row>
    <row r="44" spans="1:10" ht="16.5" customHeight="1">
      <c r="A44" s="502"/>
      <c r="B44" s="502"/>
      <c r="C44" s="502"/>
      <c r="D44" s="502"/>
    </row>
  </sheetData>
  <customSheetViews>
    <customSheetView guid="{CB2C63BA-525E-44AE-8D0B-A72206E18866}" scale="60" showPageBreaks="1" fitToPage="1" printArea="1" view="pageBreakPreview">
      <selection activeCell="D47" sqref="D47"/>
      <pageMargins left="0.75" right="0.5" top="0.5" bottom="0.5" header="0.5" footer="0.25"/>
      <pageSetup scale="74" orientation="landscape" verticalDpi="1200" r:id="rId1"/>
      <headerFooter alignWithMargins="0">
        <oddFooter>&amp;R&amp;16G</oddFooter>
      </headerFooter>
    </customSheetView>
    <customSheetView guid="{B6A01475-A939-438D-9E48-6F968D4C3184}" scale="60" showPageBreaks="1" fitToPage="1" printArea="1" view="pageBreakPreview" topLeftCell="A3">
      <selection activeCell="D47" sqref="D47"/>
      <pageMargins left="0.75" right="0.5" top="0.5" bottom="0.5" header="0.5" footer="0.25"/>
      <pageSetup scale="74" orientation="landscape" verticalDpi="1200" r:id="rId2"/>
      <headerFooter alignWithMargins="0">
        <oddFooter>&amp;R&amp;16G</oddFooter>
      </headerFooter>
    </customSheetView>
  </customSheetViews>
  <mergeCells count="2">
    <mergeCell ref="A43:E43"/>
    <mergeCell ref="A44:D44"/>
  </mergeCells>
  <phoneticPr fontId="3" type="noConversion"/>
  <pageMargins left="0.75" right="0.5" top="0.5" bottom="0.5" header="0.5" footer="0.25"/>
  <pageSetup scale="83" orientation="landscape" r:id="rId3"/>
  <headerFooter alignWithMargins="0">
    <oddFooter>&amp;R&amp;9F</oddFooter>
  </headerFooter>
</worksheet>
</file>

<file path=xl/worksheets/sheet7.xml><?xml version="1.0" encoding="utf-8"?>
<worksheet xmlns="http://schemas.openxmlformats.org/spreadsheetml/2006/main" xmlns:r="http://schemas.openxmlformats.org/officeDocument/2006/relationships">
  <sheetPr codeName="Sheet5">
    <pageSetUpPr fitToPage="1"/>
  </sheetPr>
  <dimension ref="A1:J47"/>
  <sheetViews>
    <sheetView showGridLines="0" zoomScale="87" zoomScaleNormal="87" workbookViewId="0">
      <selection sqref="A1:XFD1048576"/>
    </sheetView>
  </sheetViews>
  <sheetFormatPr defaultColWidth="8.90625" defaultRowHeight="13.2"/>
  <cols>
    <col min="1" max="1" width="45.453125" style="153" customWidth="1"/>
    <col min="2" max="2" width="10.90625" style="153" customWidth="1"/>
    <col min="3" max="3" width="4" style="153" customWidth="1"/>
    <col min="4" max="4" width="10.90625" style="153" customWidth="1"/>
    <col min="5" max="5" width="4" style="153" customWidth="1"/>
    <col min="6" max="6" width="10.90625" style="153" customWidth="1"/>
    <col min="7" max="7" width="4" style="153" customWidth="1"/>
    <col min="8" max="8" width="10.90625" style="153" customWidth="1"/>
    <col min="9" max="9" width="4" style="153" customWidth="1"/>
    <col min="10" max="10" width="10.90625" style="153" customWidth="1"/>
    <col min="11" max="16384" width="8.90625" style="153"/>
  </cols>
  <sheetData>
    <row r="1" spans="1:10" ht="15.6">
      <c r="A1" s="16" t="s">
        <v>2</v>
      </c>
      <c r="B1" s="164"/>
      <c r="C1" s="165"/>
      <c r="D1" s="165"/>
      <c r="E1" s="165"/>
      <c r="F1" s="165"/>
      <c r="G1" s="165"/>
      <c r="H1" s="165"/>
      <c r="I1" s="165"/>
      <c r="J1" s="165"/>
    </row>
    <row r="2" spans="1:10" ht="15.6">
      <c r="A2" s="16" t="s">
        <v>66</v>
      </c>
      <c r="B2" s="164"/>
      <c r="C2" s="165"/>
      <c r="D2" s="165"/>
      <c r="E2" s="165"/>
      <c r="F2" s="165"/>
      <c r="G2" s="165"/>
      <c r="H2" s="165"/>
      <c r="I2" s="165"/>
      <c r="J2" s="165"/>
    </row>
    <row r="3" spans="1:10" ht="15.6">
      <c r="A3" s="16" t="s">
        <v>46</v>
      </c>
      <c r="B3" s="164"/>
      <c r="C3" s="165"/>
      <c r="D3" s="165"/>
      <c r="E3" s="165"/>
      <c r="F3" s="165"/>
      <c r="G3" s="165"/>
      <c r="H3" s="165"/>
      <c r="I3" s="165"/>
      <c r="J3" s="165"/>
    </row>
    <row r="4" spans="1:10" ht="15.6">
      <c r="A4" s="16" t="s">
        <v>44</v>
      </c>
      <c r="B4" s="164"/>
      <c r="C4" s="165"/>
      <c r="D4" s="165"/>
      <c r="E4" s="165"/>
      <c r="F4" s="165"/>
      <c r="G4" s="165"/>
      <c r="H4" s="165"/>
      <c r="I4" s="165"/>
      <c r="J4" s="165"/>
    </row>
    <row r="5" spans="1:10" ht="15.6">
      <c r="A5" s="166"/>
      <c r="B5" s="41"/>
      <c r="C5" s="41"/>
      <c r="D5" s="41"/>
      <c r="E5" s="41"/>
      <c r="F5" s="42"/>
      <c r="G5" s="42"/>
      <c r="H5" s="42"/>
      <c r="I5" s="42"/>
      <c r="J5" s="42"/>
    </row>
    <row r="6" spans="1:10" ht="15.6">
      <c r="A6" s="43"/>
      <c r="B6" s="43"/>
      <c r="C6" s="43"/>
      <c r="D6" s="43"/>
      <c r="E6" s="43"/>
      <c r="F6" s="43"/>
      <c r="G6" s="43"/>
      <c r="H6" s="44" t="s">
        <v>39</v>
      </c>
      <c r="I6" s="45"/>
      <c r="J6" s="43"/>
    </row>
    <row r="7" spans="1:10" ht="15.6">
      <c r="A7" s="43"/>
      <c r="B7" s="46"/>
      <c r="C7" s="43"/>
      <c r="D7" s="46" t="s">
        <v>17</v>
      </c>
      <c r="E7" s="43"/>
      <c r="F7" s="43"/>
      <c r="G7" s="43"/>
      <c r="H7" s="44" t="s">
        <v>11</v>
      </c>
      <c r="I7" s="44"/>
      <c r="J7" s="46" t="s">
        <v>18</v>
      </c>
    </row>
    <row r="8" spans="1:10" ht="15.6">
      <c r="A8" s="43"/>
      <c r="B8" s="46" t="s">
        <v>19</v>
      </c>
      <c r="C8" s="43"/>
      <c r="D8" s="46" t="s">
        <v>20</v>
      </c>
      <c r="E8" s="43"/>
      <c r="F8" s="46" t="s">
        <v>21</v>
      </c>
      <c r="G8" s="43"/>
      <c r="H8" s="44" t="s">
        <v>22</v>
      </c>
      <c r="I8" s="44"/>
      <c r="J8" s="46" t="s">
        <v>23</v>
      </c>
    </row>
    <row r="9" spans="1:10" ht="16.2" thickBot="1">
      <c r="A9" s="43"/>
      <c r="B9" s="47" t="s">
        <v>24</v>
      </c>
      <c r="C9" s="48"/>
      <c r="D9" s="47" t="s">
        <v>25</v>
      </c>
      <c r="E9" s="48"/>
      <c r="F9" s="47" t="s">
        <v>26</v>
      </c>
      <c r="G9" s="48"/>
      <c r="H9" s="47" t="s">
        <v>64</v>
      </c>
      <c r="I9" s="47"/>
      <c r="J9" s="47" t="s">
        <v>27</v>
      </c>
    </row>
    <row r="10" spans="1:10" ht="15.6">
      <c r="A10" s="43"/>
      <c r="B10" s="43"/>
      <c r="C10" s="43"/>
      <c r="D10" s="43"/>
      <c r="E10" s="43"/>
      <c r="F10" s="43"/>
      <c r="G10" s="43"/>
      <c r="H10" s="49"/>
      <c r="I10" s="45"/>
      <c r="J10" s="43"/>
    </row>
    <row r="11" spans="1:10" ht="15.6">
      <c r="A11" s="43"/>
      <c r="B11" s="43"/>
      <c r="C11" s="43"/>
      <c r="D11" s="43"/>
      <c r="E11" s="43"/>
      <c r="F11" s="43"/>
      <c r="G11" s="43"/>
      <c r="H11" s="45"/>
      <c r="I11" s="45"/>
      <c r="J11" s="43"/>
    </row>
    <row r="12" spans="1:10" ht="15.6">
      <c r="A12" s="50" t="s">
        <v>96</v>
      </c>
      <c r="B12" s="130">
        <v>346</v>
      </c>
      <c r="C12" s="130"/>
      <c r="D12" s="444">
        <v>0</v>
      </c>
      <c r="E12" s="130"/>
      <c r="F12" s="130">
        <v>12372</v>
      </c>
      <c r="G12" s="130"/>
      <c r="H12" s="130">
        <v>-9010</v>
      </c>
      <c r="I12" s="130"/>
      <c r="J12" s="130">
        <f>SUM(B12:H12)</f>
        <v>3708</v>
      </c>
    </row>
    <row r="13" spans="1:10" ht="6" customHeight="1">
      <c r="A13" s="167"/>
      <c r="B13" s="132"/>
      <c r="C13" s="132"/>
      <c r="D13" s="132"/>
      <c r="E13" s="132"/>
      <c r="F13" s="132"/>
      <c r="G13" s="132"/>
      <c r="H13" s="168"/>
      <c r="I13" s="169"/>
      <c r="J13" s="132"/>
    </row>
    <row r="14" spans="1:10" ht="18">
      <c r="A14" s="50" t="s">
        <v>169</v>
      </c>
      <c r="B14" s="434">
        <v>0</v>
      </c>
      <c r="C14" s="438"/>
      <c r="D14" s="434">
        <v>0</v>
      </c>
      <c r="E14" s="439"/>
      <c r="F14" s="172">
        <v>-211</v>
      </c>
      <c r="G14" s="438"/>
      <c r="H14" s="434">
        <v>0</v>
      </c>
      <c r="I14" s="138"/>
      <c r="J14" s="154">
        <f>SUM(B14:H14)</f>
        <v>-211</v>
      </c>
    </row>
    <row r="15" spans="1:10" ht="6" customHeight="1">
      <c r="A15" s="167"/>
      <c r="B15" s="132"/>
      <c r="C15" s="168"/>
      <c r="D15" s="132"/>
      <c r="E15" s="168"/>
      <c r="F15" s="132"/>
      <c r="G15" s="168"/>
      <c r="H15" s="168"/>
      <c r="I15" s="169"/>
      <c r="J15" s="132"/>
    </row>
    <row r="16" spans="1:10" ht="15.6">
      <c r="A16" s="50" t="s">
        <v>232</v>
      </c>
      <c r="B16" s="133">
        <f>+B12+B14</f>
        <v>346</v>
      </c>
      <c r="C16" s="438"/>
      <c r="D16" s="133">
        <f>+D12+D14</f>
        <v>0</v>
      </c>
      <c r="E16" s="439"/>
      <c r="F16" s="133">
        <f>+F12+F14</f>
        <v>12161</v>
      </c>
      <c r="G16" s="438"/>
      <c r="H16" s="133">
        <f>+H12+H14</f>
        <v>-9010</v>
      </c>
      <c r="I16" s="138"/>
      <c r="J16" s="19">
        <f>+J12+J14</f>
        <v>3497</v>
      </c>
    </row>
    <row r="17" spans="1:10" ht="6" customHeight="1">
      <c r="A17" s="167"/>
      <c r="B17" s="132"/>
      <c r="C17" s="132"/>
      <c r="D17" s="132"/>
      <c r="E17" s="132"/>
      <c r="F17" s="132"/>
      <c r="G17" s="132"/>
      <c r="H17" s="168"/>
      <c r="I17" s="169"/>
      <c r="J17" s="132"/>
    </row>
    <row r="18" spans="1:10" ht="15.6">
      <c r="A18" s="167" t="s">
        <v>12</v>
      </c>
      <c r="B18" s="290">
        <v>0</v>
      </c>
      <c r="C18" s="136"/>
      <c r="D18" s="290">
        <v>0</v>
      </c>
      <c r="E18" s="137"/>
      <c r="F18" s="133">
        <v>530</v>
      </c>
      <c r="G18" s="136"/>
      <c r="H18" s="290">
        <v>0</v>
      </c>
      <c r="I18" s="138"/>
      <c r="J18" s="19">
        <f>SUM(B18:H18)</f>
        <v>530</v>
      </c>
    </row>
    <row r="19" spans="1:10" ht="6" customHeight="1">
      <c r="A19" s="167"/>
      <c r="B19" s="290"/>
      <c r="C19" s="136"/>
      <c r="D19" s="290"/>
      <c r="E19" s="137"/>
      <c r="F19" s="133"/>
      <c r="G19" s="136"/>
      <c r="H19" s="290"/>
      <c r="I19" s="138"/>
      <c r="J19" s="19"/>
    </row>
    <row r="20" spans="1:10" ht="18">
      <c r="A20" s="167" t="s">
        <v>226</v>
      </c>
      <c r="B20" s="131">
        <v>-4</v>
      </c>
      <c r="C20" s="131"/>
      <c r="D20" s="131">
        <v>-126</v>
      </c>
      <c r="E20" s="131"/>
      <c r="F20" s="131">
        <v>-151</v>
      </c>
      <c r="G20" s="43"/>
      <c r="H20" s="290">
        <v>0</v>
      </c>
      <c r="I20" s="45"/>
      <c r="J20" s="19">
        <f>SUM(B20:H20)</f>
        <v>-281</v>
      </c>
    </row>
    <row r="21" spans="1:10" ht="6" customHeight="1">
      <c r="A21" s="43"/>
      <c r="B21" s="131"/>
      <c r="C21" s="131"/>
      <c r="D21" s="131"/>
      <c r="E21" s="131"/>
      <c r="F21" s="131"/>
      <c r="G21" s="43"/>
      <c r="H21" s="131"/>
      <c r="I21" s="45"/>
      <c r="J21" s="170"/>
    </row>
    <row r="22" spans="1:10" ht="18">
      <c r="A22" s="167" t="s">
        <v>227</v>
      </c>
      <c r="B22" s="131">
        <v>0</v>
      </c>
      <c r="C22" s="131"/>
      <c r="D22" s="131">
        <v>0</v>
      </c>
      <c r="E22" s="131"/>
      <c r="F22" s="131">
        <v>-266</v>
      </c>
      <c r="G22" s="43"/>
      <c r="H22" s="131">
        <v>0</v>
      </c>
      <c r="I22" s="45"/>
      <c r="J22" s="19">
        <f>SUM(B22:H22)</f>
        <v>-266</v>
      </c>
    </row>
    <row r="23" spans="1:10" ht="6" customHeight="1">
      <c r="A23" s="43"/>
      <c r="B23" s="131"/>
      <c r="C23" s="131"/>
      <c r="D23" s="131"/>
      <c r="E23" s="131"/>
      <c r="F23" s="131"/>
      <c r="G23" s="43"/>
      <c r="H23" s="290"/>
      <c r="I23" s="45"/>
      <c r="J23" s="170"/>
    </row>
    <row r="24" spans="1:10" ht="15.6">
      <c r="A24" s="167" t="s">
        <v>222</v>
      </c>
      <c r="B24" s="131">
        <v>3</v>
      </c>
      <c r="C24" s="131"/>
      <c r="D24" s="131">
        <v>126</v>
      </c>
      <c r="E24" s="131"/>
      <c r="F24" s="131">
        <v>0</v>
      </c>
      <c r="G24" s="43"/>
      <c r="H24" s="131">
        <v>0</v>
      </c>
      <c r="I24" s="45"/>
      <c r="J24" s="19">
        <f>SUM(B24:H24)</f>
        <v>129</v>
      </c>
    </row>
    <row r="25" spans="1:10" ht="6" customHeight="1">
      <c r="A25" s="167"/>
      <c r="B25" s="131"/>
      <c r="C25" s="137"/>
      <c r="D25" s="134"/>
      <c r="E25" s="137"/>
      <c r="F25" s="140"/>
      <c r="G25" s="137"/>
      <c r="H25" s="131"/>
      <c r="I25" s="140"/>
      <c r="J25" s="19"/>
    </row>
    <row r="26" spans="1:10" ht="18">
      <c r="A26" s="304" t="s">
        <v>211</v>
      </c>
      <c r="B26" s="131">
        <v>0</v>
      </c>
      <c r="C26" s="131"/>
      <c r="D26" s="131">
        <v>0</v>
      </c>
      <c r="E26" s="131"/>
      <c r="F26" s="131">
        <v>0</v>
      </c>
      <c r="G26" s="43"/>
      <c r="H26" s="139">
        <v>182</v>
      </c>
      <c r="I26" s="45"/>
      <c r="J26" s="19">
        <f>SUM(B26:H26)</f>
        <v>182</v>
      </c>
    </row>
    <row r="27" spans="1:10" ht="6" customHeight="1">
      <c r="A27" s="43"/>
      <c r="B27" s="171"/>
      <c r="C27" s="43"/>
      <c r="D27" s="171"/>
      <c r="E27" s="43"/>
      <c r="F27" s="171"/>
      <c r="G27" s="43"/>
      <c r="H27" s="171"/>
      <c r="I27" s="45"/>
      <c r="J27" s="172"/>
    </row>
    <row r="28" spans="1:10" ht="5.25" customHeight="1">
      <c r="A28" s="43"/>
      <c r="B28" s="43"/>
      <c r="C28" s="43"/>
      <c r="D28" s="43"/>
      <c r="E28" s="43"/>
      <c r="F28" s="43"/>
      <c r="G28" s="43"/>
      <c r="H28" s="45"/>
      <c r="I28" s="45"/>
      <c r="J28" s="43"/>
    </row>
    <row r="29" spans="1:10" ht="15.6">
      <c r="A29" s="45" t="s">
        <v>140</v>
      </c>
      <c r="B29" s="291">
        <f>SUM(B16:B27)</f>
        <v>345</v>
      </c>
      <c r="C29" s="130"/>
      <c r="D29" s="291">
        <f>SUM(D16:D27)</f>
        <v>0</v>
      </c>
      <c r="E29" s="130"/>
      <c r="F29" s="291">
        <f>SUM(F16:F27)</f>
        <v>12274</v>
      </c>
      <c r="G29" s="130"/>
      <c r="H29" s="291">
        <f>SUM(H16:H27)</f>
        <v>-8828</v>
      </c>
      <c r="I29" s="130"/>
      <c r="J29" s="291">
        <f>SUM(J16:J27)</f>
        <v>3791</v>
      </c>
    </row>
    <row r="30" spans="1:10" ht="4.5" customHeight="1" thickBot="1">
      <c r="A30" s="173"/>
      <c r="B30" s="174"/>
      <c r="C30" s="132"/>
      <c r="D30" s="174"/>
      <c r="E30" s="132"/>
      <c r="F30" s="174"/>
      <c r="G30" s="132"/>
      <c r="H30" s="175"/>
      <c r="I30" s="169"/>
      <c r="J30" s="174"/>
    </row>
    <row r="31" spans="1:10" ht="12.75" customHeight="1" thickTop="1"/>
    <row r="32" spans="1:10" s="303" customFormat="1" ht="15.6">
      <c r="A32" s="495" t="s">
        <v>223</v>
      </c>
      <c r="B32" s="432"/>
      <c r="C32" s="432"/>
      <c r="D32" s="432"/>
      <c r="E32" s="432"/>
      <c r="F32" s="432"/>
      <c r="G32" s="432"/>
      <c r="H32" s="432"/>
      <c r="I32" s="432"/>
      <c r="J32" s="432"/>
    </row>
    <row r="33" spans="1:10" s="303" customFormat="1" ht="15">
      <c r="A33" s="496" t="s">
        <v>185</v>
      </c>
      <c r="B33" s="432"/>
      <c r="C33" s="432"/>
      <c r="D33" s="432"/>
      <c r="E33" s="432"/>
      <c r="F33" s="432"/>
      <c r="G33" s="432"/>
      <c r="H33" s="432"/>
      <c r="I33" s="432"/>
      <c r="J33" s="432"/>
    </row>
    <row r="34" spans="1:10" s="303" customFormat="1" ht="15">
      <c r="A34" s="496" t="s">
        <v>208</v>
      </c>
      <c r="B34" s="432"/>
      <c r="C34" s="432"/>
      <c r="D34" s="432"/>
      <c r="E34" s="432"/>
      <c r="F34" s="432"/>
      <c r="G34" s="432"/>
      <c r="H34" s="432"/>
      <c r="I34" s="432"/>
      <c r="J34" s="432"/>
    </row>
    <row r="35" spans="1:10" s="303" customFormat="1" ht="15">
      <c r="A35" s="372" t="s">
        <v>224</v>
      </c>
      <c r="B35" s="432"/>
      <c r="C35" s="432"/>
      <c r="D35" s="432"/>
      <c r="E35" s="432"/>
      <c r="F35" s="432"/>
      <c r="G35" s="432"/>
      <c r="H35" s="432"/>
      <c r="I35" s="432"/>
      <c r="J35" s="432"/>
    </row>
    <row r="36" spans="1:10" s="303" customFormat="1" ht="15">
      <c r="A36" s="372" t="s">
        <v>176</v>
      </c>
      <c r="B36" s="432"/>
      <c r="C36" s="432"/>
      <c r="D36" s="432"/>
      <c r="E36" s="432"/>
      <c r="F36" s="432"/>
      <c r="G36" s="432"/>
      <c r="H36" s="432"/>
      <c r="I36" s="432"/>
      <c r="J36" s="432"/>
    </row>
    <row r="37" spans="1:10" s="303" customFormat="1" ht="15">
      <c r="A37" s="372" t="s">
        <v>161</v>
      </c>
      <c r="B37" s="369"/>
      <c r="C37" s="369"/>
      <c r="D37" s="369"/>
      <c r="E37" s="369"/>
      <c r="F37" s="369"/>
      <c r="G37" s="369"/>
      <c r="H37" s="369"/>
      <c r="I37" s="369"/>
      <c r="J37" s="369"/>
    </row>
    <row r="38" spans="1:10" s="303" customFormat="1" ht="15">
      <c r="A38" s="372" t="s">
        <v>225</v>
      </c>
      <c r="B38" s="432"/>
      <c r="C38" s="432"/>
      <c r="D38" s="432"/>
      <c r="E38" s="432"/>
      <c r="F38" s="432"/>
      <c r="G38" s="432"/>
      <c r="H38" s="432"/>
      <c r="I38" s="432"/>
      <c r="J38" s="432"/>
    </row>
    <row r="39" spans="1:10">
      <c r="A39" s="442" t="s">
        <v>212</v>
      </c>
      <c r="B39" s="443"/>
      <c r="C39" s="443"/>
      <c r="D39" s="443"/>
      <c r="E39" s="443"/>
      <c r="F39" s="443"/>
      <c r="G39" s="443"/>
      <c r="H39" s="443"/>
      <c r="I39" s="443"/>
      <c r="J39" s="443"/>
    </row>
    <row r="45" spans="1:10">
      <c r="B45" s="352"/>
      <c r="D45" s="352"/>
      <c r="F45" s="352"/>
      <c r="H45" s="352"/>
      <c r="J45" s="352"/>
    </row>
    <row r="47" spans="1:10">
      <c r="A47" s="305"/>
    </row>
  </sheetData>
  <customSheetViews>
    <customSheetView guid="{CB2C63BA-525E-44AE-8D0B-A72206E18866}" scale="70" showPageBreaks="1" showGridLines="0" fitToPage="1">
      <selection activeCell="R51" sqref="R51"/>
      <pageMargins left="0.75" right="0.5" top="0.5" bottom="0.5" header="0.5" footer="0.25"/>
      <pageSetup scale="91" orientation="landscape" r:id="rId1"/>
      <headerFooter alignWithMargins="0">
        <oddFooter>&amp;R&amp;16H</oddFooter>
      </headerFooter>
    </customSheetView>
    <customSheetView guid="{B6A01475-A939-438D-9E48-6F968D4C3184}" scale="70" showPageBreaks="1" showGridLines="0" fitToPage="1">
      <selection activeCell="N25" sqref="N25"/>
      <pageMargins left="0.75" right="0.5" top="0.5" bottom="0.5" header="0.5" footer="0.25"/>
      <pageSetup scale="91" orientation="landscape" r:id="rId2"/>
      <headerFooter alignWithMargins="0">
        <oddFooter>&amp;R&amp;16H</oddFooter>
      </headerFooter>
    </customSheetView>
  </customSheetViews>
  <phoneticPr fontId="0" type="noConversion"/>
  <pageMargins left="0.75" right="0.5" top="0.5" bottom="0.5" header="0.5" footer="0.25"/>
  <pageSetup scale="88" orientation="landscape" r:id="rId3"/>
  <headerFooter alignWithMargins="0">
    <oddFooter>&amp;R&amp;8G</oddFooter>
  </headerFooter>
</worksheet>
</file>

<file path=xl/worksheets/sheet8.xml><?xml version="1.0" encoding="utf-8"?>
<worksheet xmlns="http://schemas.openxmlformats.org/spreadsheetml/2006/main" xmlns:r="http://schemas.openxmlformats.org/officeDocument/2006/relationships">
  <sheetPr codeName="Sheet612">
    <pageSetUpPr fitToPage="1"/>
  </sheetPr>
  <dimension ref="A1:O25"/>
  <sheetViews>
    <sheetView showGridLines="0" zoomScale="75" zoomScaleNormal="75" workbookViewId="0"/>
  </sheetViews>
  <sheetFormatPr defaultColWidth="10.90625" defaultRowHeight="17.399999999999999"/>
  <cols>
    <col min="1" max="1" width="24" style="31" customWidth="1"/>
    <col min="2" max="2" width="15.453125" style="31" customWidth="1"/>
    <col min="3" max="3" width="14.81640625" style="31" customWidth="1"/>
    <col min="4" max="4" width="4.453125" style="31" customWidth="1"/>
    <col min="5" max="5" width="14.81640625" style="31" customWidth="1"/>
    <col min="6" max="6" width="8.6328125" style="31" customWidth="1"/>
    <col min="7" max="7" width="14.81640625" style="31" customWidth="1"/>
    <col min="8" max="8" width="4.453125" style="31" customWidth="1"/>
    <col min="9" max="9" width="14.81640625" style="31" customWidth="1"/>
    <col min="10" max="10" width="3.81640625" style="31" customWidth="1"/>
    <col min="11" max="11" width="15.54296875" style="31" customWidth="1"/>
    <col min="12" max="12" width="4.453125" style="31" customWidth="1"/>
    <col min="13" max="16384" width="10.90625" style="31"/>
  </cols>
  <sheetData>
    <row r="1" spans="1:12">
      <c r="A1" s="17" t="s">
        <v>2</v>
      </c>
      <c r="B1" s="33"/>
      <c r="C1" s="33"/>
      <c r="D1" s="33"/>
      <c r="E1" s="33"/>
      <c r="F1" s="33"/>
      <c r="G1" s="33"/>
      <c r="H1" s="33"/>
      <c r="I1" s="33"/>
      <c r="J1" s="33"/>
      <c r="K1" s="33"/>
      <c r="L1" s="33"/>
    </row>
    <row r="2" spans="1:12">
      <c r="A2" s="17" t="s">
        <v>33</v>
      </c>
      <c r="B2" s="36"/>
      <c r="C2" s="18"/>
      <c r="D2" s="18"/>
      <c r="E2" s="18"/>
      <c r="F2" s="18"/>
      <c r="G2" s="18"/>
      <c r="H2" s="18"/>
      <c r="I2" s="18"/>
      <c r="J2" s="18"/>
      <c r="K2" s="18"/>
      <c r="L2" s="18"/>
    </row>
    <row r="3" spans="1:12">
      <c r="A3" s="16" t="s">
        <v>46</v>
      </c>
      <c r="B3" s="34"/>
      <c r="C3" s="35"/>
      <c r="D3" s="35"/>
      <c r="E3" s="35"/>
      <c r="F3" s="35"/>
      <c r="G3" s="35"/>
      <c r="H3" s="35"/>
      <c r="I3" s="35"/>
      <c r="J3" s="35"/>
      <c r="K3" s="34"/>
      <c r="L3" s="35"/>
    </row>
    <row r="4" spans="1:12">
      <c r="A4" s="2"/>
      <c r="B4" s="36"/>
      <c r="C4" s="33"/>
      <c r="D4" s="33"/>
      <c r="E4" s="33"/>
      <c r="F4" s="18"/>
      <c r="G4" s="33"/>
      <c r="H4" s="33"/>
      <c r="I4" s="33"/>
      <c r="J4" s="33"/>
      <c r="K4" s="157"/>
      <c r="L4" s="33"/>
    </row>
    <row r="5" spans="1:12">
      <c r="A5" s="17"/>
      <c r="B5" s="36"/>
      <c r="C5" s="33"/>
      <c r="D5" s="33"/>
      <c r="E5" s="33"/>
      <c r="F5" s="18"/>
      <c r="G5" s="33"/>
      <c r="H5" s="33"/>
      <c r="I5" s="33"/>
      <c r="J5" s="33"/>
      <c r="K5" s="157"/>
      <c r="L5" s="33"/>
    </row>
    <row r="6" spans="1:12">
      <c r="A6" s="13"/>
      <c r="B6" s="13"/>
      <c r="C6" s="310" t="s">
        <v>141</v>
      </c>
      <c r="D6" s="80"/>
      <c r="E6" s="330" t="s">
        <v>63</v>
      </c>
      <c r="F6" s="80"/>
      <c r="J6" s="80"/>
    </row>
    <row r="7" spans="1:12" ht="18" thickBot="1">
      <c r="A7" s="1"/>
      <c r="B7" s="10"/>
      <c r="C7" s="78">
        <v>2011</v>
      </c>
      <c r="D7" s="79"/>
      <c r="E7" s="158" t="s">
        <v>142</v>
      </c>
      <c r="F7" s="13"/>
      <c r="J7" s="79"/>
    </row>
    <row r="8" spans="1:12">
      <c r="A8" s="11" t="s">
        <v>8</v>
      </c>
      <c r="B8" s="11"/>
      <c r="D8" s="11"/>
      <c r="F8" s="13"/>
      <c r="J8" s="307"/>
    </row>
    <row r="9" spans="1:12">
      <c r="A9" s="302" t="s">
        <v>0</v>
      </c>
      <c r="B9" s="11"/>
      <c r="D9" s="11"/>
      <c r="F9" s="13"/>
      <c r="J9" s="307"/>
    </row>
    <row r="10" spans="1:12" ht="4.5" customHeight="1">
      <c r="A10" s="119"/>
      <c r="B10" s="119"/>
      <c r="D10" s="38"/>
      <c r="F10" s="13"/>
      <c r="J10" s="308"/>
    </row>
    <row r="11" spans="1:12" s="81" customFormat="1" ht="18.600000000000001">
      <c r="A11" s="128" t="s">
        <v>3</v>
      </c>
      <c r="B11" s="128"/>
      <c r="C11" s="130">
        <v>31300</v>
      </c>
      <c r="D11" s="301"/>
      <c r="E11" s="294">
        <v>27500</v>
      </c>
      <c r="F11" s="14"/>
      <c r="J11" s="309"/>
    </row>
    <row r="12" spans="1:12" s="81" customFormat="1" ht="18.600000000000001">
      <c r="A12" s="128" t="s">
        <v>40</v>
      </c>
      <c r="B12" s="128"/>
      <c r="C12" s="19">
        <v>22600</v>
      </c>
      <c r="D12" s="301"/>
      <c r="E12" s="9">
        <v>23400</v>
      </c>
      <c r="F12" s="14"/>
      <c r="J12" s="309"/>
    </row>
    <row r="13" spans="1:12" s="81" customFormat="1" ht="18.600000000000001">
      <c r="A13" s="128" t="s">
        <v>76</v>
      </c>
      <c r="B13" s="128"/>
      <c r="C13" s="19">
        <v>9100</v>
      </c>
      <c r="D13" s="301"/>
      <c r="E13" s="9">
        <v>9700</v>
      </c>
      <c r="F13" s="14"/>
      <c r="J13" s="309"/>
    </row>
    <row r="14" spans="1:12">
      <c r="A14" s="119" t="s">
        <v>7</v>
      </c>
      <c r="B14" s="119"/>
      <c r="C14" s="23">
        <v>17000</v>
      </c>
      <c r="D14" s="38"/>
      <c r="E14" s="8">
        <v>17800</v>
      </c>
      <c r="F14" s="13"/>
      <c r="J14" s="308"/>
    </row>
    <row r="15" spans="1:12" ht="18" thickBot="1">
      <c r="A15" s="15" t="s">
        <v>4</v>
      </c>
      <c r="B15" s="15"/>
      <c r="C15" s="148">
        <f>SUM(C10:C14)</f>
        <v>80000</v>
      </c>
      <c r="D15" s="15"/>
      <c r="E15" s="159">
        <f>SUM(E10:E14)</f>
        <v>78400</v>
      </c>
      <c r="F15" s="13"/>
      <c r="J15" s="119"/>
    </row>
    <row r="16" spans="1:12" ht="18" thickTop="1">
      <c r="A16" s="15"/>
      <c r="B16" s="15"/>
      <c r="C16" s="83"/>
      <c r="D16" s="208"/>
      <c r="E16" s="83"/>
      <c r="F16" s="12"/>
      <c r="G16" s="83"/>
      <c r="H16" s="15"/>
      <c r="I16" s="83"/>
      <c r="J16" s="15"/>
    </row>
    <row r="17" spans="1:15">
      <c r="A17" s="15"/>
      <c r="B17" s="15"/>
      <c r="C17" s="4"/>
      <c r="D17" s="15"/>
      <c r="E17" s="4"/>
      <c r="F17" s="12"/>
      <c r="G17" s="4"/>
      <c r="H17" s="15"/>
      <c r="I17" s="4"/>
      <c r="J17" s="15"/>
      <c r="K17" s="4"/>
      <c r="L17" s="15"/>
    </row>
    <row r="18" spans="1:15" ht="18" thickBot="1">
      <c r="A18" s="36"/>
      <c r="B18" s="36"/>
      <c r="C18" s="26" t="s">
        <v>129</v>
      </c>
      <c r="D18" s="5"/>
      <c r="E18" s="26"/>
      <c r="F18" s="120"/>
      <c r="G18" s="28"/>
      <c r="H18" s="374"/>
      <c r="I18" s="28"/>
      <c r="J18" s="392"/>
      <c r="K18" s="503"/>
      <c r="L18" s="503"/>
      <c r="M18" s="503"/>
      <c r="N18" s="503"/>
      <c r="O18" s="180"/>
    </row>
    <row r="19" spans="1:15">
      <c r="A19" s="36"/>
      <c r="B19" s="36"/>
      <c r="C19" s="37"/>
      <c r="D19" s="37"/>
      <c r="E19" s="37"/>
      <c r="F19" s="82"/>
      <c r="G19" s="312"/>
      <c r="H19" s="312"/>
      <c r="I19" s="312"/>
      <c r="J19" s="393"/>
      <c r="K19" s="311"/>
      <c r="L19" s="312"/>
      <c r="M19" s="312"/>
      <c r="N19" s="313"/>
      <c r="O19" s="177"/>
    </row>
    <row r="20" spans="1:15">
      <c r="A20" s="37" t="s">
        <v>43</v>
      </c>
      <c r="B20" s="33"/>
      <c r="C20" s="280" t="s">
        <v>130</v>
      </c>
      <c r="D20" s="178"/>
      <c r="E20" s="281" t="s">
        <v>131</v>
      </c>
      <c r="F20" s="122"/>
      <c r="G20" s="314"/>
      <c r="H20" s="315"/>
      <c r="I20" s="316"/>
      <c r="J20" s="393"/>
      <c r="K20" s="314"/>
      <c r="L20" s="315"/>
      <c r="M20" s="316"/>
      <c r="N20" s="81"/>
      <c r="O20" s="179"/>
    </row>
    <row r="21" spans="1:15" ht="8.25" customHeight="1">
      <c r="A21" s="119"/>
      <c r="B21" s="119"/>
      <c r="C21" s="8"/>
      <c r="D21" s="38"/>
      <c r="E21" s="8"/>
      <c r="F21" s="13"/>
      <c r="G21" s="19"/>
      <c r="H21" s="129"/>
      <c r="I21" s="9"/>
      <c r="J21" s="313"/>
      <c r="K21" s="317"/>
      <c r="L21" s="129"/>
      <c r="M21" s="318"/>
      <c r="N21" s="81"/>
      <c r="O21" s="82"/>
    </row>
    <row r="22" spans="1:15">
      <c r="A22" s="17" t="s">
        <v>37</v>
      </c>
      <c r="B22" s="121"/>
      <c r="C22" s="353">
        <v>5</v>
      </c>
      <c r="D22" s="39"/>
      <c r="E22" s="123">
        <v>6</v>
      </c>
      <c r="F22" s="39"/>
      <c r="G22" s="394"/>
      <c r="H22" s="320"/>
      <c r="I22" s="395"/>
      <c r="J22" s="393"/>
      <c r="K22" s="319"/>
      <c r="L22" s="320"/>
      <c r="M22" s="321"/>
      <c r="N22" s="81"/>
      <c r="O22" s="121"/>
    </row>
    <row r="23" spans="1:15">
      <c r="A23" s="17" t="s">
        <v>47</v>
      </c>
      <c r="B23" s="121"/>
      <c r="C23" s="366">
        <v>2</v>
      </c>
      <c r="D23" s="367"/>
      <c r="E23" s="368">
        <v>4</v>
      </c>
      <c r="F23" s="367"/>
      <c r="G23" s="396"/>
      <c r="H23" s="397"/>
      <c r="I23" s="398"/>
      <c r="J23" s="393"/>
      <c r="K23" s="319"/>
      <c r="L23" s="320"/>
      <c r="M23" s="321"/>
      <c r="N23" s="81"/>
      <c r="O23" s="121"/>
    </row>
    <row r="24" spans="1:15">
      <c r="A24" s="17" t="s">
        <v>36</v>
      </c>
      <c r="B24" s="121"/>
      <c r="C24" s="353">
        <v>6</v>
      </c>
      <c r="D24" s="39"/>
      <c r="E24" s="123">
        <v>3</v>
      </c>
      <c r="F24" s="39"/>
      <c r="G24" s="394"/>
      <c r="H24" s="320"/>
      <c r="I24" s="395"/>
      <c r="J24" s="393"/>
      <c r="K24" s="319"/>
      <c r="L24" s="320"/>
      <c r="M24" s="321"/>
      <c r="N24" s="81"/>
      <c r="O24" s="121"/>
    </row>
    <row r="25" spans="1:15">
      <c r="G25" s="81"/>
      <c r="H25" s="81"/>
      <c r="I25" s="81"/>
      <c r="J25" s="81"/>
    </row>
  </sheetData>
  <customSheetViews>
    <customSheetView guid="{CB2C63BA-525E-44AE-8D0B-A72206E18866}" scale="65" showPageBreaks="1" showGridLines="0" fitToPage="1" printArea="1">
      <selection activeCell="I25" sqref="I25"/>
      <pageMargins left="0.75" right="0.5" top="0.5" bottom="0.5" header="0.5" footer="0.25"/>
      <pageSetup scale="65" orientation="landscape" r:id="rId1"/>
      <headerFooter alignWithMargins="0">
        <oddFooter>&amp;R&amp;16I</oddFooter>
      </headerFooter>
    </customSheetView>
    <customSheetView guid="{B6A01475-A939-438D-9E48-6F968D4C3184}" scale="65" showGridLines="0" fitToPage="1">
      <selection activeCell="C11" sqref="C11"/>
      <pageMargins left="0.75" right="0.5" top="0.5" bottom="0.5" header="0.5" footer="0.25"/>
      <pageSetup scale="65" orientation="landscape" r:id="rId2"/>
      <headerFooter alignWithMargins="0">
        <oddFooter>&amp;R&amp;16I</oddFooter>
      </headerFooter>
    </customSheetView>
  </customSheetViews>
  <mergeCells count="1">
    <mergeCell ref="K18:N18"/>
  </mergeCells>
  <phoneticPr fontId="3" type="noConversion"/>
  <pageMargins left="0.75" right="0.5" top="0.5" bottom="0.5" header="0.5" footer="0.25"/>
  <pageSetup scale="90" orientation="landscape" r:id="rId3"/>
  <headerFooter alignWithMargins="0">
    <oddFooter>&amp;R&amp;8H</oddFooter>
  </headerFooter>
</worksheet>
</file>

<file path=xl/worksheets/sheet9.xml><?xml version="1.0" encoding="utf-8"?>
<worksheet xmlns="http://schemas.openxmlformats.org/spreadsheetml/2006/main" xmlns:r="http://schemas.openxmlformats.org/officeDocument/2006/relationships">
  <sheetPr codeName="Sheet1"/>
  <dimension ref="A1"/>
  <sheetViews>
    <sheetView workbookViewId="0"/>
  </sheetViews>
  <sheetFormatPr defaultRowHeight="15"/>
  <sheetData/>
  <customSheetViews>
    <customSheetView guid="{CB2C63BA-525E-44AE-8D0B-A72206E18866}" state="veryHidden">
      <pageMargins left="0.7" right="0.7" top="0.75" bottom="0.75" header="0.3" footer="0.3"/>
    </customSheetView>
    <customSheetView guid="{B6A01475-A939-438D-9E48-6F968D4C3184}" state="very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Consolidated Results</vt:lpstr>
      <vt:lpstr>Segment Results </vt:lpstr>
      <vt:lpstr>Selected Financial I</vt:lpstr>
      <vt:lpstr>Selected Financial II</vt:lpstr>
      <vt:lpstr>Balance Sheet</vt:lpstr>
      <vt:lpstr>Cash Flow</vt:lpstr>
      <vt:lpstr>Equity Summary</vt:lpstr>
      <vt:lpstr>Operating Data Update </vt:lpstr>
      <vt:lpstr>Restated IS Years</vt:lpstr>
      <vt:lpstr>Restated IS Qtrs</vt:lpstr>
      <vt:lpstr>Restated Sales &amp; EBIT Years</vt:lpstr>
      <vt:lpstr>Restated Sales &amp; EBIT Qtrs</vt:lpstr>
      <vt:lpstr>Sheet1</vt:lpstr>
      <vt:lpstr>'Segment Results '!By_Seg_Round</vt:lpstr>
      <vt:lpstr>'Segment Results '!By_Seg_Round_Prior</vt:lpstr>
      <vt:lpstr>'Selected Financial I'!Press_Release2</vt:lpstr>
      <vt:lpstr>'Selected Financial II'!Press_Release2</vt:lpstr>
      <vt:lpstr>'Balance Sheet'!Print_Area</vt:lpstr>
      <vt:lpstr>'Cash Flow'!Print_Area</vt:lpstr>
      <vt:lpstr>'Consolidated Results'!Print_Area</vt:lpstr>
      <vt:lpstr>'Operating Data Update '!Print_Area</vt:lpstr>
      <vt:lpstr>'Restated IS Qtrs'!Print_Area</vt:lpstr>
      <vt:lpstr>'Restated IS Years'!Print_Area</vt:lpstr>
      <vt:lpstr>'Restated Sales &amp; EBIT Qtrs'!Print_Area</vt:lpstr>
      <vt:lpstr>'Restated Sales &amp; EBIT Years'!Print_Area</vt:lpstr>
      <vt:lpstr>'Segment Results '!Print_Area</vt:lpstr>
      <vt:lpstr>'Selected Financial I'!Print_Area</vt:lpstr>
      <vt:lpstr>'Selected Financial II'!Print_Area</vt:lpstr>
      <vt:lpstr>'Consolidated Results'!Summary_Round</vt:lpstr>
      <vt:lpstr>'Consolidated Results'!Summary_Round_Prior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dillont</cp:lastModifiedBy>
  <cp:lastPrinted>2011-04-26T11:27:29Z</cp:lastPrinted>
  <dcterms:created xsi:type="dcterms:W3CDTF">1999-04-26T13:03:14Z</dcterms:created>
  <dcterms:modified xsi:type="dcterms:W3CDTF">2011-04-26T11:33:43Z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3.5.7.2796</vt:lpwstr>
  </property>
  <property fmtid="{D5CDD505-2E9C-101B-9397-08002B2CF9AE}" pid="5" name="K4XL KID">
    <vt:lpwstr>klxprd</vt:lpwstr>
  </property>
  <property fmtid="{D5CDD505-2E9C-101B-9397-08002B2CF9AE}" pid="6" name="K4XL DBKID">
    <vt:lpwstr>klxprd</vt:lpwstr>
  </property>
</Properties>
</file>