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135" tabRatio="789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ther Financial &amp; Op Data" sheetId="6" r:id="rId6"/>
  </sheets>
  <definedNames>
    <definedName name="_xlnm.Print_Area" localSheetId="2">'Balance Sheet'!$A$1:$I$52</definedName>
    <definedName name="_xlnm.Print_Area" localSheetId="3">'Cash Flow'!$A$1:$D$44</definedName>
    <definedName name="_xlnm.Print_Area" localSheetId="0">'Consolidated Results'!$A$1:$F$65</definedName>
    <definedName name="_xlnm.Print_Area" localSheetId="4">'Equity Summary'!$A$1:$N$32</definedName>
    <definedName name="_xlnm.Print_Area" localSheetId="5">'Other Financial &amp; Op Data'!$A$1:$J$45</definedName>
    <definedName name="_xlnm.Print_Area" localSheetId="1">'Segment Results '!$A$1:$H$37</definedName>
  </definedNames>
  <calcPr calcId="152511" calcOnSave="0"/>
</workbook>
</file>

<file path=xl/calcChain.xml><?xml version="1.0" encoding="utf-8"?>
<calcChain xmlns="http://schemas.openxmlformats.org/spreadsheetml/2006/main">
  <c r="J33" i="6" l="1"/>
  <c r="H33" i="6"/>
  <c r="J25" i="6"/>
  <c r="H25" i="6"/>
  <c r="D7" i="4"/>
  <c r="B7" i="4"/>
  <c r="C5" i="3"/>
  <c r="E6" i="2"/>
  <c r="C6" i="2"/>
  <c r="H13" i="6" l="1"/>
  <c r="J13" i="6"/>
  <c r="D36" i="4" l="1"/>
  <c r="B36" i="4"/>
  <c r="J14" i="6" l="1"/>
  <c r="J16" i="6" s="1"/>
  <c r="H14" i="6"/>
  <c r="H16" i="6" s="1"/>
  <c r="J9" i="6"/>
  <c r="H9" i="6"/>
  <c r="J10" i="5" l="1"/>
  <c r="N10" i="5" s="1"/>
  <c r="B24" i="4" l="1"/>
  <c r="E23" i="2" l="1"/>
  <c r="E30" i="2" l="1"/>
  <c r="E29" i="2"/>
  <c r="E28" i="2"/>
  <c r="E27" i="2"/>
  <c r="C28" i="2"/>
  <c r="C29" i="2"/>
  <c r="C30" i="2"/>
  <c r="C27" i="2"/>
  <c r="G18" i="2"/>
  <c r="G17" i="2"/>
  <c r="G16" i="2"/>
  <c r="G15" i="2"/>
  <c r="G11" i="2"/>
  <c r="G10" i="2"/>
  <c r="G9" i="2"/>
  <c r="G8" i="2"/>
  <c r="C19" i="2" l="1"/>
  <c r="C43" i="3"/>
  <c r="C45" i="3" s="1"/>
  <c r="C12" i="1" l="1"/>
  <c r="C16" i="1" s="1"/>
  <c r="C22" i="1" s="1"/>
  <c r="C26" i="1" s="1"/>
  <c r="E12" i="1"/>
  <c r="E16" i="1" s="1"/>
  <c r="E22" i="1" s="1"/>
  <c r="E26" i="1" s="1"/>
  <c r="D29" i="4" l="1"/>
  <c r="B29" i="4"/>
  <c r="D24" i="4"/>
  <c r="D38" i="4" l="1"/>
  <c r="D40" i="4" s="1"/>
  <c r="B38" i="4"/>
  <c r="B40" i="4" s="1"/>
  <c r="B25" i="5" l="1"/>
  <c r="F25" i="5"/>
  <c r="H25" i="5"/>
  <c r="L25" i="5"/>
  <c r="J12" i="5"/>
  <c r="N12" i="5" s="1"/>
  <c r="J14" i="5"/>
  <c r="J16" i="5"/>
  <c r="N16" i="5" s="1"/>
  <c r="J18" i="5"/>
  <c r="N18" i="5" s="1"/>
  <c r="J22" i="5"/>
  <c r="N22" i="5" s="1"/>
  <c r="J20" i="5"/>
  <c r="N20" i="5" s="1"/>
  <c r="C14" i="3"/>
  <c r="C21" i="3" s="1"/>
  <c r="C30" i="3"/>
  <c r="C36" i="3" s="1"/>
  <c r="E43" i="3"/>
  <c r="E45" i="3" s="1"/>
  <c r="E30" i="3"/>
  <c r="E36" i="3" s="1"/>
  <c r="E14" i="3"/>
  <c r="E21" i="3" s="1"/>
  <c r="C23" i="2"/>
  <c r="G23" i="2" s="1"/>
  <c r="E19" i="2"/>
  <c r="C12" i="2"/>
  <c r="E12" i="2"/>
  <c r="E46" i="3" l="1"/>
  <c r="E31" i="2"/>
  <c r="G19" i="2"/>
  <c r="G12" i="2"/>
  <c r="C31" i="2"/>
  <c r="J25" i="5"/>
  <c r="N14" i="5"/>
  <c r="N25" i="5" s="1"/>
  <c r="C46" i="3"/>
  <c r="E24" i="2"/>
  <c r="E33" i="2" s="1"/>
  <c r="C24" i="2"/>
  <c r="G24" i="2" l="1"/>
  <c r="C33" i="2"/>
  <c r="J30" i="6"/>
  <c r="H30" i="6" l="1"/>
</calcChain>
</file>

<file path=xl/sharedStrings.xml><?xml version="1.0" encoding="utf-8"?>
<sst xmlns="http://schemas.openxmlformats.org/spreadsheetml/2006/main" count="250" uniqueCount="195">
  <si>
    <t>Lockheed Martin Corporation</t>
  </si>
  <si>
    <t>(unaudited; in millions, except per share data)</t>
  </si>
  <si>
    <t>Net sales</t>
  </si>
  <si>
    <t>Interest expense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</si>
  <si>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</si>
  <si>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</si>
  <si>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</si>
  <si>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</si>
  <si>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</si>
  <si>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</si>
  <si>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</si>
  <si>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</si>
  <si>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</si>
  <si>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</si>
  <si>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</si>
  <si>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</si>
  <si>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   Total net sales</t>
  </si>
  <si>
    <t xml:space="preserve">Operating profit </t>
  </si>
  <si>
    <t xml:space="preserve">  Stock-based compensation</t>
  </si>
  <si>
    <t xml:space="preserve">  Other, net</t>
  </si>
  <si>
    <t>Consolidated Balance Sheets</t>
  </si>
  <si>
    <t>Assets</t>
  </si>
  <si>
    <t>Current assets</t>
  </si>
  <si>
    <t xml:space="preserve">  Cash and cash equivalents</t>
  </si>
  <si>
    <t xml:space="preserve">  Receivables, net</t>
  </si>
  <si>
    <t xml:space="preserve">    Total current assets</t>
  </si>
  <si>
    <t xml:space="preserve">Goodwill </t>
  </si>
  <si>
    <t>Deferred income taxes</t>
  </si>
  <si>
    <t xml:space="preserve">      Total assets</t>
  </si>
  <si>
    <t>Current liabilities</t>
  </si>
  <si>
    <t xml:space="preserve">  Accounts payable</t>
  </si>
  <si>
    <t xml:space="preserve">      Total current liabilities</t>
  </si>
  <si>
    <t>Accrued pension liabilities</t>
  </si>
  <si>
    <t>Other postretirement benefit liabilities</t>
  </si>
  <si>
    <t>Long-term debt, net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</si>
  <si>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</si>
  <si>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</si>
  <si>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</si>
  <si>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</si>
  <si>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</si>
  <si>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</si>
  <si>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>Operating activities</t>
  </si>
  <si>
    <t>Net earnings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</si>
  <si>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</si>
  <si>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</si>
  <si>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</si>
  <si>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Accounts payable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</si>
  <si>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</si>
  <si>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</si>
  <si>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</si>
  <si>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</si>
  <si>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</si>
  <si>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</si>
  <si>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</si>
  <si>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</si>
  <si>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</si>
  <si>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</si>
  <si>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</si>
  <si>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</si>
  <si>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</si>
  <si>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</si>
  <si>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</si>
  <si>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</si>
  <si>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</si>
  <si>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</si>
  <si>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</si>
  <si>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</si>
  <si>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</si>
  <si>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</si>
  <si>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</si>
  <si>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 xml:space="preserve">Repurchases of common stock </t>
  </si>
  <si>
    <t>Backlog</t>
  </si>
  <si>
    <t>Aeronautics</t>
  </si>
  <si>
    <t>Missiles and Fire Control</t>
  </si>
  <si>
    <t xml:space="preserve">  Total backlog</t>
  </si>
  <si>
    <t xml:space="preserve">Aircraft Deliveries </t>
  </si>
  <si>
    <t>F-35</t>
  </si>
  <si>
    <t>C-130J</t>
  </si>
  <si>
    <t>C-5</t>
  </si>
  <si>
    <t>Property, plant and equipment, net</t>
  </si>
  <si>
    <t xml:space="preserve">  Salaries, benefits and payroll taxes</t>
  </si>
  <si>
    <t>Unallocated items</t>
  </si>
  <si>
    <t>Total unallocated items</t>
  </si>
  <si>
    <t>Intangible assets, net</t>
  </si>
  <si>
    <t xml:space="preserve">      Total liabilities and equity</t>
  </si>
  <si>
    <t>Liabilities and equity</t>
  </si>
  <si>
    <t>Consolidated Statement of Equity</t>
  </si>
  <si>
    <t xml:space="preserve">  Rotary and Mission Systems</t>
  </si>
  <si>
    <t>Rotary and Mission Systems</t>
  </si>
  <si>
    <t xml:space="preserve">Commercial helicopter programs </t>
  </si>
  <si>
    <t>International military helicopter programs</t>
  </si>
  <si>
    <t>in Subsidiary</t>
  </si>
  <si>
    <t>Interests</t>
  </si>
  <si>
    <t xml:space="preserve">Government helicopter programs </t>
  </si>
  <si>
    <t>Noncontrolling</t>
  </si>
  <si>
    <t>Paid-in</t>
  </si>
  <si>
    <t xml:space="preserve">  Noncontrolling interests in subsidiary</t>
  </si>
  <si>
    <t xml:space="preserve">  Space</t>
  </si>
  <si>
    <t>Space</t>
  </si>
  <si>
    <t xml:space="preserve">$            - </t>
  </si>
  <si>
    <t xml:space="preserve">  FAS/CAS operating adjustment</t>
  </si>
  <si>
    <t xml:space="preserve">  Inventories</t>
  </si>
  <si>
    <t xml:space="preserve">  Contract assets</t>
  </si>
  <si>
    <t xml:space="preserve">  Contract liabilities</t>
  </si>
  <si>
    <t>Consolidated Statements of Cash Flows</t>
  </si>
  <si>
    <t xml:space="preserve">      Contract assets</t>
  </si>
  <si>
    <t xml:space="preserve">      Inventories</t>
  </si>
  <si>
    <t xml:space="preserve">      Contract liabilities</t>
  </si>
  <si>
    <t xml:space="preserve">Other non-operating expense, net </t>
  </si>
  <si>
    <t>Gross profit</t>
  </si>
  <si>
    <t>Operating profit</t>
  </si>
  <si>
    <t xml:space="preserve">     Total consolidated operating profit</t>
  </si>
  <si>
    <r>
      <t>Other comprehensive income, net of tax</t>
    </r>
    <r>
      <rPr>
        <vertAlign val="superscript"/>
        <sz val="15"/>
        <rFont val="Arial"/>
        <family val="2"/>
      </rPr>
      <t>1</t>
    </r>
  </si>
  <si>
    <r>
      <t>Dividends declared</t>
    </r>
    <r>
      <rPr>
        <vertAlign val="superscript"/>
        <sz val="15"/>
        <rFont val="Arial"/>
        <family val="2"/>
      </rPr>
      <t>2</t>
    </r>
  </si>
  <si>
    <t>Equity</t>
  </si>
  <si>
    <t>Total FAS expense and CAS costs</t>
  </si>
  <si>
    <t>FAS pension expense</t>
  </si>
  <si>
    <t>Less: CAS pension cost</t>
  </si>
  <si>
    <t>Net FAS/CAS pension adjustment</t>
  </si>
  <si>
    <t>Service and non-service cost reconciliation</t>
  </si>
  <si>
    <t>FAS pension service cost</t>
  </si>
  <si>
    <t>FAS/CAS operating adjustment</t>
  </si>
  <si>
    <t xml:space="preserve">     Total business segment operating profit</t>
  </si>
  <si>
    <t>Operating margin</t>
  </si>
  <si>
    <t xml:space="preserve">     Total business segment operating margin</t>
  </si>
  <si>
    <t xml:space="preserve">     Total consolidated operating margin</t>
  </si>
  <si>
    <t>Other Financial and Operating Information</t>
  </si>
  <si>
    <t xml:space="preserve">  Current maturities of long-term debt and commercial paper
</t>
  </si>
  <si>
    <t>Dec. 31,
2018</t>
  </si>
  <si>
    <t xml:space="preserve">     Net cash provided by operating activities</t>
  </si>
  <si>
    <t xml:space="preserve">     Net cash used for investing activities</t>
  </si>
  <si>
    <t xml:space="preserve">     Net cash used for financing activities</t>
  </si>
  <si>
    <t>Balance at Dec. 31, 2018</t>
  </si>
  <si>
    <t>2019
Outlook</t>
  </si>
  <si>
    <t>2018
Actual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</si>
  <si>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records the non-service cost components of net periodic benefit cost as part of other non-operating expense, net in the
</t>
    </r>
  </si>
  <si>
    <t xml:space="preserve">   pension plans. The corporation expects total non-service costs for its qualified defined benefit pension plans in the table above, along with non-</t>
  </si>
  <si>
    <t xml:space="preserve">   its other postretirement benefit plans of $67 million in 2018, in addition to its total non-service costs for its qualified defined benefit pension</t>
  </si>
  <si>
    <t xml:space="preserve">   plans in the table above, for a total of $868 million in 2018.</t>
  </si>
  <si>
    <t xml:space="preserve">   service costs for its other postretirement benefit plans of $115 million, to total $690 million for 2019. The corporation recorded non-service costs for</t>
  </si>
  <si>
    <r>
      <t>Non-operating FAS pension cost</t>
    </r>
    <r>
      <rPr>
        <vertAlign val="superscript"/>
        <sz val="15"/>
        <rFont val="Arial"/>
        <family val="2"/>
      </rPr>
      <t>1</t>
    </r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</si>
  <si>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</si>
  <si>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>March 31,
2019</t>
  </si>
  <si>
    <t>March 25,
2018</t>
  </si>
  <si>
    <t>Quarters Ended</t>
  </si>
  <si>
    <t>Cost of sales</t>
  </si>
  <si>
    <t>Earnings before income taxes</t>
  </si>
  <si>
    <t xml:space="preserve">Net earnings </t>
  </si>
  <si>
    <t xml:space="preserve">   Effective tax rate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</si>
  <si>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closes its books and records on the last Sunday of the calendar quarter to align its </t>
    </r>
  </si>
  <si>
    <t>(in millions, except par value)</t>
  </si>
  <si>
    <t>(unaudited)</t>
  </si>
  <si>
    <r>
      <t xml:space="preserve">  Other current liabilities</t>
    </r>
    <r>
      <rPr>
        <vertAlign val="superscript"/>
        <sz val="15"/>
        <rFont val="Arial"/>
        <family val="2"/>
      </rPr>
      <t>1</t>
    </r>
  </si>
  <si>
    <r>
      <t>Other noncurrent liabilities</t>
    </r>
    <r>
      <rPr>
        <vertAlign val="superscript"/>
        <sz val="15"/>
        <rFont val="Arial"/>
        <family val="2"/>
      </rPr>
      <t>1</t>
    </r>
  </si>
  <si>
    <t xml:space="preserve">      Total stockholders' equity </t>
  </si>
  <si>
    <t xml:space="preserve">      Total equity 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</si>
  <si>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Effective Jan. 1, 2019, the corporation adopted Accounting Standards Update (ASU) 2016-02, </t>
    </r>
    <r>
      <rPr>
        <i/>
        <sz val="15"/>
        <rFont val="Arial"/>
        <family val="2"/>
      </rPr>
      <t>Leases (Topic 842)</t>
    </r>
    <r>
      <rPr>
        <sz val="15"/>
        <rFont val="Arial"/>
        <family val="2"/>
      </rPr>
      <t>.</t>
    </r>
  </si>
  <si>
    <t>Balance at March 31, 2019</t>
  </si>
  <si>
    <t>Stock-based awards, ESOP activity and
    other</t>
  </si>
  <si>
    <t>Adjustments to reconcile net earnings to net cash provided by operating
   activities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</si>
  <si>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Primarily represents the reclassification adjustment for the recognition of prior period amounts related to pension and other postretirement plans.</t>
    </r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</si>
  <si>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Represents dividends of $2.20 per share declared for the first quarter of 2019.</t>
    </r>
  </si>
  <si>
    <t xml:space="preserve">   consolidated statements of earnings. The non-service cost components in the table above relate only to the corporation's qualified defined benefit</t>
  </si>
  <si>
    <t xml:space="preserve">  Gain on property sale</t>
  </si>
  <si>
    <t>Repayments of commercial paper, net</t>
  </si>
  <si>
    <t>Net increase in noncontrolling interests in
    subsidiary</t>
  </si>
  <si>
    <t>Number of Weeks in Reporting Period</t>
  </si>
  <si>
    <t>First quarter</t>
  </si>
  <si>
    <t>Second quarter</t>
  </si>
  <si>
    <t>Third quarter</t>
  </si>
  <si>
    <t>Fourth quarter</t>
  </si>
  <si>
    <t xml:space="preserve">   $1.1 billion. Approximately $812 million of operating lease liabilities were classified as noncurrent. There was </t>
  </si>
  <si>
    <r>
      <t>Other income, net</t>
    </r>
    <r>
      <rPr>
        <vertAlign val="superscript"/>
        <sz val="15"/>
        <rFont val="Arial"/>
        <family val="2"/>
      </rPr>
      <t>2</t>
    </r>
  </si>
  <si>
    <r>
      <t>Earnings per common share</t>
    </r>
    <r>
      <rPr>
        <b/>
        <vertAlign val="superscript"/>
        <sz val="15"/>
        <rFont val="Arial"/>
        <family val="2"/>
      </rPr>
      <t>3</t>
    </r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</si>
  <si>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In the first quarter of 2019, the corporation recognized a previously deferred non-cash gain of </t>
    </r>
  </si>
  <si>
    <t xml:space="preserve">   $51 million ($38 million, or $0.13 per share, after tax) related to properties sold in 2015 as a </t>
  </si>
  <si>
    <t xml:space="preserve">   result of completing its remaining obligations.</t>
  </si>
  <si>
    <t xml:space="preserve">   clarified that foreign military sales qualify as foreign derived intangible income. Approximately</t>
  </si>
  <si>
    <t xml:space="preserve">   $65 million, or $0.23 per share, of the total benefit was recorded discretely because it relates to</t>
  </si>
  <si>
    <t xml:space="preserve">   prior year. </t>
  </si>
  <si>
    <r>
      <t xml:space="preserve">  Other, net</t>
    </r>
    <r>
      <rPr>
        <vertAlign val="superscript"/>
        <sz val="15"/>
        <rFont val="Arial"/>
        <family val="2"/>
      </rPr>
      <t>1</t>
    </r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</si>
  <si>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In the first quarter of 2019, the corporation recognized a previously deferred non-cash gain of </t>
    </r>
  </si>
  <si>
    <t xml:space="preserve">   no impact to the corporation's consolidated statements of earnings or cash flows as a result of adopting this</t>
  </si>
  <si>
    <t xml:space="preserve">   standard. The 2018 periods were not restated for the adoption of ASU 2016-02.</t>
  </si>
  <si>
    <r>
      <t>Income tax expense</t>
    </r>
    <r>
      <rPr>
        <vertAlign val="superscript"/>
        <sz val="15"/>
        <rFont val="Arial"/>
        <family val="2"/>
      </rPr>
      <t>3</t>
    </r>
  </si>
  <si>
    <t>(unaudited; in millions, except for aircraft deliveries and weeks)</t>
  </si>
  <si>
    <t xml:space="preserve">   additional tax deductions, based on proposed tax regulations released on March 4, 2019, which </t>
  </si>
  <si>
    <t xml:space="preserve">   As of March 31, 2019, right-of-use operating lease assets were $969 million and operating lease liabilities were</t>
  </si>
  <si>
    <t xml:space="preserve">   financial closing with its business processes, which was on March 31 for the first quarter of 2019 </t>
  </si>
  <si>
    <t xml:space="preserve">   and March 25 for the first quarter of 2018. The consolidated financial statements and tables of </t>
  </si>
  <si>
    <t xml:space="preserve">   financial information included herein are labeled based on that convention. This practice only affects </t>
  </si>
  <si>
    <t xml:space="preserve">   interim periods, as the corporation's fiscal year ends on Dec. 31.</t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</si>
  <si>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Net earnings in the first quarter of 2019 include benefits of $75 million, or $0.26 per share, from</t>
    </r>
  </si>
  <si>
    <t xml:space="preserve">  Other current assets</t>
  </si>
  <si>
    <r>
      <t>Other noncurrent assets</t>
    </r>
    <r>
      <rPr>
        <vertAlign val="superscript"/>
        <sz val="15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</si>
</sst>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1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vertAlign val="superscript"/>
      <sz val="15"/>
      <name val="Arial"/>
      <family val="2"/>
    </font>
    <font>
      <i/>
      <sz val="15"/>
      <name val="Arial"/>
      <family val="2"/>
    </font>
    <font>
      <b/>
      <u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9" fillId="0" borderId="0"/>
    <xf numFmtId="164" fontId="6" fillId="0" borderId="0"/>
    <xf numFmtId="0" fontId="10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9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4" fontId="8" fillId="2" borderId="0" xfId="5" applyFont="1" applyFill="1"/>
    <xf numFmtId="164" fontId="8" fillId="2" borderId="0" xfId="0" applyFont="1" applyFill="1"/>
    <xf numFmtId="164" fontId="8" fillId="2" borderId="0" xfId="5" applyFont="1" applyFill="1" applyBorder="1"/>
    <xf numFmtId="164" fontId="8" fillId="3" borderId="0" xfId="5" applyFont="1" applyFill="1"/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0" fontId="8" fillId="2" borderId="0" xfId="10" applyFont="1" applyFill="1"/>
    <xf numFmtId="164" fontId="8" fillId="3" borderId="0" xfId="11" applyFont="1" applyFill="1"/>
    <xf numFmtId="0" fontId="8" fillId="2" borderId="0" xfId="10" applyFont="1" applyFill="1" applyAlignment="1"/>
    <xf numFmtId="41" fontId="8" fillId="2" borderId="0" xfId="10" applyNumberFormat="1" applyFont="1" applyFill="1"/>
    <xf numFmtId="164" fontId="11" fillId="2" borderId="0" xfId="13" applyFont="1" applyFill="1"/>
    <xf numFmtId="164" fontId="11" fillId="2" borderId="0" xfId="13" applyFont="1" applyFill="1" applyBorder="1"/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9" fontId="8" fillId="2" borderId="0" xfId="3" applyNumberFormat="1" applyFont="1" applyFill="1"/>
    <xf numFmtId="7" fontId="4" fillId="2" borderId="0" xfId="0" applyNumberFormat="1" applyFont="1" applyFill="1" applyBorder="1" applyProtection="1"/>
    <xf numFmtId="164" fontId="11" fillId="2" borderId="0" xfId="13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37" fontId="4" fillId="2" borderId="0" xfId="0" applyNumberFormat="1" applyFont="1" applyFill="1"/>
    <xf numFmtId="164" fontId="5" fillId="3" borderId="0" xfId="11" applyFont="1" applyFill="1"/>
    <xf numFmtId="41" fontId="5" fillId="2" borderId="2" xfId="0" applyNumberFormat="1" applyFont="1" applyFill="1" applyBorder="1" applyProtection="1"/>
    <xf numFmtId="164" fontId="5" fillId="3" borderId="0" xfId="11" applyFont="1" applyFill="1" applyAlignment="1">
      <alignment wrapText="1"/>
    </xf>
    <xf numFmtId="164" fontId="5" fillId="2" borderId="0" xfId="5" applyFont="1" applyFill="1" applyAlignment="1"/>
    <xf numFmtId="164" fontId="5" fillId="2" borderId="0" xfId="5" quotePrefix="1" applyFont="1" applyFill="1" applyBorder="1" applyAlignment="1"/>
    <xf numFmtId="166" fontId="4" fillId="2" borderId="0" xfId="2" applyNumberFormat="1" applyFont="1" applyFill="1" applyBorder="1" applyProtection="1"/>
    <xf numFmtId="166" fontId="5" fillId="2" borderId="0" xfId="2" applyNumberFormat="1" applyFont="1" applyFill="1" applyBorder="1" applyProtection="1"/>
    <xf numFmtId="5" fontId="5" fillId="2" borderId="0" xfId="0" applyNumberFormat="1" applyFont="1" applyFill="1" applyBorder="1" applyProtection="1"/>
    <xf numFmtId="164" fontId="5" fillId="2" borderId="0" xfId="0" applyFont="1" applyFill="1" applyBorder="1"/>
    <xf numFmtId="0" fontId="5" fillId="2" borderId="0" xfId="10" applyFont="1" applyFill="1" applyAlignment="1"/>
    <xf numFmtId="41" fontId="4" fillId="2" borderId="2" xfId="0" applyNumberFormat="1" applyFont="1" applyFill="1" applyBorder="1" applyProtection="1"/>
    <xf numFmtId="164" fontId="4" fillId="2" borderId="0" xfId="8" applyFont="1" applyFill="1"/>
    <xf numFmtId="164" fontId="5" fillId="2" borderId="0" xfId="8" applyFont="1" applyFill="1" applyAlignment="1">
      <alignment horizontal="left"/>
    </xf>
    <xf numFmtId="164" fontId="5" fillId="2" borderId="0" xfId="8" applyFont="1" applyFill="1"/>
    <xf numFmtId="165" fontId="5" fillId="2" borderId="0" xfId="0" applyNumberFormat="1" applyFont="1" applyFill="1" applyAlignment="1" applyProtection="1">
      <alignment horizontal="right"/>
    </xf>
    <xf numFmtId="164" fontId="5" fillId="2" borderId="0" xfId="0" applyFont="1" applyFill="1" applyAlignment="1">
      <alignment horizontal="right"/>
    </xf>
    <xf numFmtId="164" fontId="5" fillId="2" borderId="0" xfId="0" applyFont="1" applyFill="1" applyAlignment="1">
      <alignment horizontal="left"/>
    </xf>
    <xf numFmtId="164" fontId="4" fillId="2" borderId="0" xfId="0" applyFont="1" applyFill="1" applyAlignment="1"/>
    <xf numFmtId="0" fontId="4" fillId="2" borderId="0" xfId="6" applyFont="1" applyFill="1" applyBorder="1" applyAlignment="1" applyProtection="1">
      <alignment vertical="top"/>
      <protection locked="0"/>
    </xf>
    <xf numFmtId="0" fontId="4" fillId="2" borderId="0" xfId="6" applyFont="1" applyFill="1" applyBorder="1" applyAlignment="1" applyProtection="1">
      <alignment horizontal="right" vertical="top"/>
      <protection locked="0"/>
    </xf>
    <xf numFmtId="164" fontId="4" fillId="2" borderId="0" xfId="0" applyFont="1" applyFill="1" applyBorder="1" applyAlignment="1">
      <alignment horizontal="left"/>
    </xf>
    <xf numFmtId="49" fontId="4" fillId="2" borderId="0" xfId="0" quotePrefix="1" applyNumberFormat="1" applyFont="1" applyFill="1" applyAlignment="1" applyProtection="1">
      <alignment horizontal="center"/>
    </xf>
    <xf numFmtId="164" fontId="4" fillId="2" borderId="0" xfId="0" applyFont="1" applyFill="1" applyAlignment="1">
      <alignment horizontal="left"/>
    </xf>
    <xf numFmtId="164" fontId="4" fillId="2" borderId="0" xfId="0" applyFont="1" applyFill="1" applyProtection="1">
      <protection locked="0"/>
    </xf>
    <xf numFmtId="164" fontId="4" fillId="2" borderId="0" xfId="0" applyFont="1" applyFill="1" applyAlignment="1" applyProtection="1">
      <alignment horizontal="left"/>
      <protection locked="0"/>
    </xf>
    <xf numFmtId="164" fontId="5" fillId="2" borderId="0" xfId="0" applyFont="1" applyFill="1" applyProtection="1">
      <protection locked="0"/>
    </xf>
    <xf numFmtId="164" fontId="5" fillId="2" borderId="0" xfId="0" applyFont="1" applyFill="1" applyBorder="1" applyAlignment="1">
      <alignment horizontal="left"/>
    </xf>
    <xf numFmtId="41" fontId="4" fillId="2" borderId="0" xfId="0" applyNumberFormat="1" applyFont="1" applyFill="1" applyBorder="1" applyAlignment="1" applyProtection="1">
      <alignment horizontal="left"/>
    </xf>
    <xf numFmtId="41" fontId="5" fillId="2" borderId="0" xfId="0" applyNumberFormat="1" applyFont="1" applyFill="1" applyBorder="1" applyProtection="1"/>
    <xf numFmtId="0" fontId="5" fillId="2" borderId="0" xfId="1" applyNumberFormat="1" applyFont="1" applyFill="1" applyAlignment="1" applyProtection="1">
      <alignment horizontal="left"/>
    </xf>
    <xf numFmtId="41" fontId="4" fillId="2" borderId="0" xfId="0" applyNumberFormat="1" applyFont="1" applyFill="1" applyBorder="1" applyProtection="1"/>
    <xf numFmtId="41" fontId="4" fillId="2" borderId="0" xfId="0" applyNumberFormat="1" applyFont="1" applyFill="1" applyAlignment="1" applyProtection="1">
      <alignment horizontal="left"/>
    </xf>
    <xf numFmtId="166" fontId="4" fillId="2" borderId="5" xfId="2" applyNumberFormat="1" applyFont="1" applyFill="1" applyBorder="1" applyAlignment="1" applyProtection="1">
      <alignment horizontal="right"/>
    </xf>
    <xf numFmtId="172" fontId="4" fillId="2" borderId="0" xfId="2" quotePrefix="1" applyNumberFormat="1" applyFont="1" applyFill="1" applyAlignment="1" applyProtection="1">
      <alignment horizontal="left"/>
    </xf>
    <xf numFmtId="166" fontId="5" fillId="2" borderId="5" xfId="2" applyNumberFormat="1" applyFont="1" applyFill="1" applyBorder="1" applyAlignment="1" applyProtection="1">
      <alignment horizontal="right"/>
    </xf>
    <xf numFmtId="164" fontId="4" fillId="2" borderId="0" xfId="0" applyFont="1" applyFill="1"/>
    <xf numFmtId="41" fontId="4" fillId="2" borderId="0" xfId="0" applyNumberFormat="1" applyFont="1" applyFill="1" applyProtection="1"/>
    <xf numFmtId="41" fontId="5" fillId="2" borderId="0" xfId="0" applyNumberFormat="1" applyFont="1" applyFill="1" applyProtection="1"/>
    <xf numFmtId="167" fontId="5" fillId="2" borderId="0" xfId="1" applyNumberFormat="1" applyFont="1" applyFill="1" applyAlignment="1" applyProtection="1">
      <alignment horizontal="right"/>
    </xf>
    <xf numFmtId="167" fontId="5" fillId="2" borderId="0" xfId="1" applyNumberFormat="1" applyFont="1" applyFill="1" applyAlignment="1" applyProtection="1">
      <alignment horizontal="left"/>
    </xf>
    <xf numFmtId="0" fontId="4" fillId="2" borderId="0" xfId="6" applyFont="1" applyFill="1" applyAlignment="1">
      <alignment horizontal="left"/>
    </xf>
    <xf numFmtId="167" fontId="4" fillId="2" borderId="0" xfId="1" applyNumberFormat="1" applyFont="1" applyFill="1" applyBorder="1" applyAlignment="1" applyProtection="1">
      <alignment horizontal="right"/>
    </xf>
    <xf numFmtId="167" fontId="4" fillId="2" borderId="0" xfId="1" applyNumberFormat="1" applyFont="1" applyFill="1" applyBorder="1" applyAlignment="1" applyProtection="1">
      <alignment horizontal="left"/>
    </xf>
    <xf numFmtId="167" fontId="5" fillId="2" borderId="0" xfId="1" applyNumberFormat="1" applyFont="1" applyFill="1" applyBorder="1" applyAlignment="1" applyProtection="1">
      <alignment horizontal="right"/>
    </xf>
    <xf numFmtId="172" fontId="4" fillId="2" borderId="0" xfId="2" applyNumberFormat="1" applyFont="1" applyFill="1" applyAlignment="1" applyProtection="1">
      <alignment horizontal="left"/>
    </xf>
    <xf numFmtId="164" fontId="5" fillId="3" borderId="0" xfId="0" applyFont="1" applyFill="1" applyAlignment="1"/>
    <xf numFmtId="164" fontId="5" fillId="3" borderId="0" xfId="5" applyFont="1" applyFill="1"/>
    <xf numFmtId="172" fontId="5" fillId="2" borderId="0" xfId="2" applyNumberFormat="1" applyFont="1" applyFill="1" applyBorder="1" applyAlignment="1" applyProtection="1">
      <alignment horizontal="left"/>
    </xf>
    <xf numFmtId="172" fontId="5" fillId="2" borderId="0" xfId="2" applyNumberFormat="1" applyFont="1" applyFill="1" applyBorder="1" applyAlignment="1" applyProtection="1">
      <alignment horizontal="right"/>
    </xf>
    <xf numFmtId="37" fontId="5" fillId="2" borderId="0" xfId="5" applyNumberFormat="1" applyFont="1" applyFill="1" applyBorder="1" applyAlignment="1">
      <alignment horizontal="left"/>
    </xf>
    <xf numFmtId="37" fontId="5" fillId="2" borderId="0" xfId="5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 vertical="top"/>
    </xf>
    <xf numFmtId="164" fontId="4" fillId="3" borderId="0" xfId="0" applyFont="1" applyFill="1" applyAlignment="1"/>
    <xf numFmtId="167" fontId="4" fillId="2" borderId="6" xfId="1" applyNumberFormat="1" applyFont="1" applyFill="1" applyBorder="1" applyAlignment="1">
      <alignment horizontal="right" vertical="top"/>
    </xf>
    <xf numFmtId="167" fontId="5" fillId="2" borderId="6" xfId="1" applyNumberFormat="1" applyFont="1" applyFill="1" applyBorder="1" applyAlignment="1">
      <alignment horizontal="right" vertical="top"/>
    </xf>
    <xf numFmtId="172" fontId="4" fillId="2" borderId="0" xfId="2" applyNumberFormat="1" applyFont="1" applyFill="1" applyBorder="1" applyProtection="1"/>
    <xf numFmtId="172" fontId="5" fillId="2" borderId="0" xfId="2" applyNumberFormat="1" applyFont="1" applyFill="1" applyBorder="1" applyProtection="1"/>
    <xf numFmtId="5" fontId="5" fillId="2" borderId="0" xfId="0" applyNumberFormat="1" applyFont="1" applyFill="1" applyAlignment="1" applyProtection="1">
      <alignment horizontal="right"/>
    </xf>
    <xf numFmtId="5" fontId="5" fillId="2" borderId="0" xfId="0" applyNumberFormat="1" applyFont="1" applyFill="1" applyAlignment="1" applyProtection="1">
      <alignment horizontal="left"/>
    </xf>
    <xf numFmtId="41" fontId="4" fillId="2" borderId="0" xfId="0" applyNumberFormat="1" applyFont="1" applyFill="1" applyAlignment="1" applyProtection="1">
      <alignment horizontal="right"/>
    </xf>
    <xf numFmtId="168" fontId="4" fillId="2" borderId="0" xfId="1" applyNumberFormat="1" applyFont="1" applyFill="1" applyAlignment="1">
      <alignment horizontal="right"/>
    </xf>
    <xf numFmtId="173" fontId="4" fillId="2" borderId="0" xfId="0" applyNumberFormat="1" applyFont="1" applyFill="1" applyAlignment="1" applyProtection="1">
      <alignment horizontal="left"/>
    </xf>
    <xf numFmtId="168" fontId="5" fillId="2" borderId="0" xfId="1" applyNumberFormat="1" applyFont="1" applyFill="1" applyAlignment="1">
      <alignment horizontal="right"/>
    </xf>
    <xf numFmtId="173" fontId="5" fillId="2" borderId="0" xfId="0" applyNumberFormat="1" applyFont="1" applyFill="1" applyAlignment="1" applyProtection="1">
      <alignment horizontal="right"/>
    </xf>
    <xf numFmtId="173" fontId="5" fillId="2" borderId="0" xfId="0" applyNumberFormat="1" applyFont="1" applyFill="1" applyAlignment="1" applyProtection="1">
      <alignment horizontal="left"/>
    </xf>
    <xf numFmtId="37" fontId="4" fillId="2" borderId="0" xfId="0" applyNumberFormat="1" applyFont="1" applyFill="1" applyAlignment="1" applyProtection="1">
      <alignment horizontal="left"/>
    </xf>
    <xf numFmtId="165" fontId="4" fillId="2" borderId="0" xfId="9" applyNumberFormat="1" applyFont="1" applyFill="1" applyAlignment="1" applyProtection="1">
      <alignment horizontal="left"/>
    </xf>
    <xf numFmtId="41" fontId="4" fillId="2" borderId="0" xfId="9" applyNumberFormat="1" applyFont="1" applyFill="1" applyBorder="1" applyAlignment="1" applyProtection="1">
      <alignment horizontal="center"/>
    </xf>
    <xf numFmtId="165" fontId="5" fillId="2" borderId="0" xfId="9" applyNumberFormat="1" applyFont="1" applyFill="1" applyProtection="1"/>
    <xf numFmtId="165" fontId="4" fillId="2" borderId="0" xfId="9" applyNumberFormat="1" applyFont="1" applyFill="1" applyProtection="1"/>
    <xf numFmtId="165" fontId="4" fillId="2" borderId="1" xfId="9" applyNumberFormat="1" applyFont="1" applyFill="1" applyBorder="1" applyAlignment="1" applyProtection="1">
      <alignment horizontal="center" vertical="center" wrapText="1"/>
    </xf>
    <xf numFmtId="171" fontId="5" fillId="2" borderId="0" xfId="9" quotePrefix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/>
    </xf>
    <xf numFmtId="171" fontId="5" fillId="2" borderId="0" xfId="9" applyNumberFormat="1" applyFont="1" applyFill="1" applyBorder="1" applyProtection="1"/>
    <xf numFmtId="41" fontId="5" fillId="2" borderId="0" xfId="1" applyNumberFormat="1" applyFont="1" applyFill="1" applyProtection="1"/>
    <xf numFmtId="167" fontId="4" fillId="0" borderId="2" xfId="1" applyNumberFormat="1" applyFont="1" applyFill="1" applyBorder="1" applyProtection="1"/>
    <xf numFmtId="41" fontId="5" fillId="2" borderId="2" xfId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 indent="1"/>
    </xf>
    <xf numFmtId="171" fontId="4" fillId="2" borderId="0" xfId="9" applyNumberFormat="1" applyFont="1" applyFill="1" applyProtection="1"/>
    <xf numFmtId="171" fontId="5" fillId="2" borderId="0" xfId="9" applyNumberFormat="1" applyFont="1" applyFill="1" applyProtection="1"/>
    <xf numFmtId="41" fontId="5" fillId="2" borderId="0" xfId="1" applyNumberFormat="1" applyFont="1" applyFill="1" applyBorder="1" applyProtection="1"/>
    <xf numFmtId="167" fontId="4" fillId="0" borderId="0" xfId="1" applyNumberFormat="1" applyFont="1" applyFill="1" applyBorder="1" applyProtection="1"/>
    <xf numFmtId="41" fontId="4" fillId="2" borderId="0" xfId="9" applyNumberFormat="1" applyFont="1" applyFill="1" applyBorder="1" applyAlignment="1">
      <alignment horizontal="center"/>
    </xf>
    <xf numFmtId="42" fontId="4" fillId="2" borderId="0" xfId="2" applyNumberFormat="1" applyFont="1" applyFill="1" applyBorder="1" applyAlignment="1" applyProtection="1">
      <alignment horizontal="center"/>
    </xf>
    <xf numFmtId="5" fontId="4" fillId="2" borderId="0" xfId="9" applyNumberFormat="1" applyFont="1" applyFill="1" applyProtection="1"/>
    <xf numFmtId="5" fontId="5" fillId="2" borderId="0" xfId="9" applyNumberFormat="1" applyFont="1" applyFill="1" applyProtection="1"/>
    <xf numFmtId="41" fontId="5" fillId="2" borderId="0" xfId="9" applyNumberFormat="1" applyFont="1" applyFill="1" applyBorder="1" applyAlignment="1">
      <alignment horizontal="center"/>
    </xf>
    <xf numFmtId="171" fontId="4" fillId="2" borderId="0" xfId="9" applyNumberFormat="1" applyFont="1" applyFill="1"/>
    <xf numFmtId="171" fontId="5" fillId="2" borderId="0" xfId="9" applyNumberFormat="1" applyFont="1" applyFill="1"/>
    <xf numFmtId="41" fontId="4" fillId="2" borderId="0" xfId="1" applyNumberFormat="1" applyFont="1" applyFill="1" applyProtection="1"/>
    <xf numFmtId="41" fontId="5" fillId="2" borderId="2" xfId="1" applyNumberFormat="1" applyFont="1" applyFill="1" applyBorder="1" applyAlignment="1" applyProtection="1">
      <alignment horizontal="right"/>
    </xf>
    <xf numFmtId="167" fontId="4" fillId="2" borderId="6" xfId="1" applyNumberFormat="1" applyFont="1" applyFill="1" applyBorder="1" applyProtection="1"/>
    <xf numFmtId="165" fontId="4" fillId="3" borderId="0" xfId="9" applyNumberFormat="1" applyFont="1" applyFill="1" applyAlignment="1" applyProtection="1">
      <alignment horizontal="left"/>
    </xf>
    <xf numFmtId="165" fontId="4" fillId="3" borderId="0" xfId="9" applyNumberFormat="1" applyFont="1" applyFill="1" applyProtection="1"/>
    <xf numFmtId="165" fontId="5" fillId="3" borderId="0" xfId="9" applyNumberFormat="1" applyFont="1" applyFill="1" applyProtection="1"/>
    <xf numFmtId="166" fontId="4" fillId="3" borderId="0" xfId="9" applyNumberFormat="1" applyFont="1" applyFill="1" applyProtection="1"/>
    <xf numFmtId="37" fontId="5" fillId="3" borderId="0" xfId="9" applyNumberFormat="1" applyFont="1" applyFill="1" applyProtection="1"/>
    <xf numFmtId="166" fontId="5" fillId="3" borderId="0" xfId="9" applyNumberFormat="1" applyFont="1" applyFill="1" applyProtection="1"/>
    <xf numFmtId="165" fontId="5" fillId="3" borderId="0" xfId="9" applyNumberFormat="1" applyFont="1" applyFill="1" applyAlignment="1" applyProtection="1">
      <alignment horizontal="left"/>
    </xf>
    <xf numFmtId="42" fontId="4" fillId="2" borderId="0" xfId="2" applyNumberFormat="1" applyFont="1" applyFill="1" applyProtection="1"/>
    <xf numFmtId="42" fontId="5" fillId="3" borderId="0" xfId="2" applyNumberFormat="1" applyFont="1" applyFill="1" applyProtection="1"/>
    <xf numFmtId="5" fontId="5" fillId="3" borderId="0" xfId="9" applyNumberFormat="1" applyFont="1" applyFill="1" applyProtection="1"/>
    <xf numFmtId="165" fontId="5" fillId="3" borderId="0" xfId="12" applyNumberFormat="1" applyFont="1" applyFill="1" applyAlignment="1" applyProtection="1">
      <alignment horizontal="left" indent="1"/>
    </xf>
    <xf numFmtId="41" fontId="5" fillId="3" borderId="0" xfId="1" applyNumberFormat="1" applyFont="1" applyFill="1" applyProtection="1"/>
    <xf numFmtId="165" fontId="5" fillId="3" borderId="0" xfId="9" applyNumberFormat="1" applyFont="1" applyFill="1" applyAlignment="1" applyProtection="1">
      <alignment horizontal="left" indent="1"/>
    </xf>
    <xf numFmtId="41" fontId="4" fillId="2" borderId="2" xfId="1" applyNumberFormat="1" applyFont="1" applyFill="1" applyBorder="1" applyProtection="1"/>
    <xf numFmtId="165" fontId="5" fillId="3" borderId="0" xfId="9" applyNumberFormat="1" applyFont="1" applyFill="1" applyAlignment="1" applyProtection="1">
      <alignment wrapText="1"/>
    </xf>
    <xf numFmtId="41" fontId="4" fillId="2" borderId="2" xfId="1" applyNumberFormat="1" applyFont="1" applyFill="1" applyBorder="1"/>
    <xf numFmtId="41" fontId="5" fillId="3" borderId="0" xfId="1" applyNumberFormat="1" applyFont="1" applyFill="1"/>
    <xf numFmtId="41" fontId="5" fillId="2" borderId="2" xfId="1" applyNumberFormat="1" applyFont="1" applyFill="1" applyBorder="1"/>
    <xf numFmtId="41" fontId="4" fillId="2" borderId="0" xfId="1" applyNumberFormat="1" applyFont="1" applyFill="1"/>
    <xf numFmtId="41" fontId="5" fillId="2" borderId="0" xfId="1" applyNumberFormat="1" applyFont="1" applyFill="1"/>
    <xf numFmtId="41" fontId="4" fillId="2" borderId="0" xfId="1" applyNumberFormat="1" applyFont="1" applyFill="1" applyBorder="1" applyProtection="1"/>
    <xf numFmtId="41" fontId="5" fillId="3" borderId="0" xfId="1" applyNumberFormat="1" applyFont="1" applyFill="1" applyBorder="1" applyProtection="1"/>
    <xf numFmtId="0" fontId="5" fillId="3" borderId="0" xfId="10" applyFont="1" applyFill="1" applyAlignment="1">
      <alignment horizontal="left"/>
    </xf>
    <xf numFmtId="41" fontId="4" fillId="2" borderId="7" xfId="1" applyNumberFormat="1" applyFont="1" applyFill="1" applyBorder="1" applyProtection="1"/>
    <xf numFmtId="41" fontId="5" fillId="2" borderId="7" xfId="1" applyNumberFormat="1" applyFont="1" applyFill="1" applyBorder="1" applyProtection="1"/>
    <xf numFmtId="42" fontId="4" fillId="2" borderId="3" xfId="2" applyNumberFormat="1" applyFont="1" applyFill="1" applyBorder="1" applyProtection="1"/>
    <xf numFmtId="42" fontId="5" fillId="2" borderId="3" xfId="2" applyNumberFormat="1" applyFont="1" applyFill="1" applyBorder="1" applyProtection="1"/>
    <xf numFmtId="0" fontId="5" fillId="2" borderId="0" xfId="10" applyFont="1" applyFill="1" applyAlignment="1">
      <alignment horizontal="centerContinuous"/>
    </xf>
    <xf numFmtId="0" fontId="4" fillId="2" borderId="0" xfId="10" applyFont="1" applyFill="1" applyAlignment="1">
      <alignment horizontal="centerContinuous"/>
    </xf>
    <xf numFmtId="0" fontId="5" fillId="2" borderId="0" xfId="10" applyFont="1" applyFill="1"/>
    <xf numFmtId="174" fontId="4" fillId="2" borderId="0" xfId="10" applyNumberFormat="1" applyFont="1" applyFill="1" applyBorder="1" applyAlignment="1">
      <alignment horizontal="centerContinuous"/>
    </xf>
    <xf numFmtId="0" fontId="4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>
      <alignment horizontal="centerContinuous"/>
    </xf>
    <xf numFmtId="0" fontId="4" fillId="2" borderId="0" xfId="10" applyFont="1" applyFill="1"/>
    <xf numFmtId="0" fontId="4" fillId="2" borderId="0" xfId="10" applyFont="1" applyFill="1" applyBorder="1" applyAlignment="1">
      <alignment horizontal="center"/>
    </xf>
    <xf numFmtId="0" fontId="4" fillId="2" borderId="0" xfId="10" applyFont="1" applyFill="1" applyBorder="1"/>
    <xf numFmtId="0" fontId="4" fillId="2" borderId="0" xfId="10" applyFont="1" applyFill="1" applyAlignment="1">
      <alignment horizontal="center"/>
    </xf>
    <xf numFmtId="0" fontId="4" fillId="2" borderId="0" xfId="10" quotePrefix="1" applyFont="1" applyFill="1"/>
    <xf numFmtId="0" fontId="4" fillId="2" borderId="1" xfId="10" applyFont="1" applyFill="1" applyBorder="1" applyAlignment="1">
      <alignment horizontal="center"/>
    </xf>
    <xf numFmtId="0" fontId="4" fillId="2" borderId="8" xfId="10" applyFont="1" applyFill="1" applyBorder="1"/>
    <xf numFmtId="166" fontId="4" fillId="2" borderId="0" xfId="2" applyNumberFormat="1" applyFont="1" applyFill="1" applyAlignment="1" applyProtection="1">
      <protection locked="0"/>
    </xf>
    <xf numFmtId="41" fontId="4" fillId="2" borderId="0" xfId="10" applyNumberFormat="1" applyFont="1" applyFill="1" applyProtection="1"/>
    <xf numFmtId="41" fontId="4" fillId="2" borderId="0" xfId="10" applyNumberFormat="1" applyFont="1" applyFill="1" applyProtection="1">
      <protection locked="0"/>
    </xf>
    <xf numFmtId="167" fontId="4" fillId="2" borderId="0" xfId="1" applyNumberFormat="1" applyFont="1" applyFill="1"/>
    <xf numFmtId="41" fontId="5" fillId="2" borderId="0" xfId="10" applyNumberFormat="1" applyFont="1" applyFill="1" applyProtection="1"/>
    <xf numFmtId="167" fontId="5" fillId="2" borderId="0" xfId="1" applyNumberFormat="1" applyFont="1" applyFill="1"/>
    <xf numFmtId="0" fontId="5" fillId="2" borderId="0" xfId="10" applyFont="1" applyFill="1" applyAlignment="1">
      <alignment horizontal="left"/>
    </xf>
    <xf numFmtId="41" fontId="5" fillId="2" borderId="0" xfId="10" applyNumberFormat="1" applyFont="1" applyFill="1" applyProtection="1">
      <protection locked="0"/>
    </xf>
    <xf numFmtId="37" fontId="5" fillId="2" borderId="0" xfId="10" applyNumberFormat="1" applyFont="1" applyFill="1" applyProtection="1">
      <protection locked="0"/>
    </xf>
    <xf numFmtId="0" fontId="5" fillId="2" borderId="0" xfId="10" applyFont="1" applyFill="1" applyProtection="1">
      <protection locked="0"/>
    </xf>
    <xf numFmtId="37" fontId="5" fillId="2" borderId="0" xfId="10" applyNumberFormat="1" applyFont="1" applyFill="1" applyBorder="1" applyProtection="1"/>
    <xf numFmtId="0" fontId="5" fillId="2" borderId="0" xfId="10" applyFont="1" applyFill="1" applyBorder="1"/>
    <xf numFmtId="41" fontId="5" fillId="2" borderId="0" xfId="10" applyNumberFormat="1" applyFont="1" applyFill="1" applyBorder="1" applyProtection="1"/>
    <xf numFmtId="41" fontId="4" fillId="2" borderId="0" xfId="10" applyNumberFormat="1" applyFont="1" applyFill="1" applyBorder="1" applyProtection="1"/>
    <xf numFmtId="0" fontId="4" fillId="2" borderId="2" xfId="10" applyFont="1" applyFill="1" applyBorder="1"/>
    <xf numFmtId="41" fontId="4" fillId="2" borderId="2" xfId="10" applyNumberFormat="1" applyFont="1" applyFill="1" applyBorder="1" applyProtection="1"/>
    <xf numFmtId="42" fontId="4" fillId="2" borderId="0" xfId="2" applyNumberFormat="1" applyFont="1" applyFill="1" applyBorder="1" applyProtection="1"/>
    <xf numFmtId="0" fontId="4" fillId="2" borderId="0" xfId="10" applyFont="1" applyFill="1" applyAlignment="1" applyProtection="1">
      <alignment horizontal="left"/>
      <protection locked="0"/>
    </xf>
    <xf numFmtId="5" fontId="4" fillId="2" borderId="3" xfId="10" applyNumberFormat="1" applyFont="1" applyFill="1" applyBorder="1" applyProtection="1"/>
    <xf numFmtId="5" fontId="4" fillId="2" borderId="0" xfId="10" applyNumberFormat="1" applyFont="1" applyFill="1" applyProtection="1"/>
    <xf numFmtId="175" fontId="4" fillId="2" borderId="3" xfId="10" applyNumberFormat="1" applyFont="1" applyFill="1" applyBorder="1" applyProtection="1"/>
    <xf numFmtId="175" fontId="4" fillId="2" borderId="0" xfId="10" applyNumberFormat="1" applyFont="1" applyFill="1" applyBorder="1" applyProtection="1"/>
    <xf numFmtId="164" fontId="5" fillId="2" borderId="0" xfId="4" applyFont="1" applyFill="1" applyAlignment="1">
      <alignment vertical="top"/>
    </xf>
    <xf numFmtId="164" fontId="5" fillId="2" borderId="0" xfId="0" applyFont="1" applyFill="1" applyAlignment="1"/>
    <xf numFmtId="165" fontId="4" fillId="2" borderId="0" xfId="13" applyNumberFormat="1" applyFont="1" applyFill="1" applyAlignment="1" applyProtection="1">
      <alignment horizontal="left"/>
    </xf>
    <xf numFmtId="165" fontId="5" fillId="2" borderId="0" xfId="13" applyNumberFormat="1" applyFont="1" applyFill="1" applyProtection="1"/>
    <xf numFmtId="165" fontId="5" fillId="2" borderId="0" xfId="13" applyNumberFormat="1" applyFont="1" applyFill="1" applyAlignment="1" applyProtection="1"/>
    <xf numFmtId="165" fontId="5" fillId="2" borderId="0" xfId="13" applyNumberFormat="1" applyFont="1" applyFill="1" applyBorder="1" applyProtection="1"/>
    <xf numFmtId="164" fontId="5" fillId="2" borderId="0" xfId="13" applyFont="1" applyFill="1"/>
    <xf numFmtId="165" fontId="4" fillId="2" borderId="0" xfId="13" applyNumberFormat="1" applyFont="1" applyFill="1" applyProtection="1"/>
    <xf numFmtId="164" fontId="5" fillId="2" borderId="0" xfId="13" applyFont="1" applyFill="1" applyAlignment="1"/>
    <xf numFmtId="164" fontId="5" fillId="2" borderId="0" xfId="13" applyFont="1" applyFill="1" applyBorder="1"/>
    <xf numFmtId="164" fontId="5" fillId="2" borderId="0" xfId="0" applyFont="1" applyFill="1" applyAlignment="1">
      <alignment horizontal="centerContinuous"/>
    </xf>
    <xf numFmtId="164" fontId="4" fillId="2" borderId="0" xfId="0" applyFont="1" applyFill="1" applyAlignment="1">
      <alignment horizontal="centerContinuous"/>
    </xf>
    <xf numFmtId="164" fontId="4" fillId="2" borderId="0" xfId="0" applyFont="1" applyFill="1" applyBorder="1" applyAlignment="1">
      <alignment horizontal="centerContinuous"/>
    </xf>
    <xf numFmtId="164" fontId="5" fillId="2" borderId="0" xfId="14" applyFont="1" applyFill="1"/>
    <xf numFmtId="164" fontId="4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/>
    <xf numFmtId="164" fontId="5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>
      <alignment horizontal="centerContinuous"/>
    </xf>
    <xf numFmtId="164" fontId="5" fillId="2" borderId="0" xfId="0" applyFont="1" applyFill="1" applyBorder="1" applyAlignment="1">
      <alignment horizontal="center"/>
    </xf>
    <xf numFmtId="164" fontId="4" fillId="2" borderId="1" xfId="15" quotePrefix="1" applyFont="1" applyFill="1" applyBorder="1" applyAlignment="1">
      <alignment horizontal="center" wrapText="1"/>
    </xf>
    <xf numFmtId="164" fontId="5" fillId="2" borderId="0" xfId="0" applyFont="1" applyFill="1" applyBorder="1" applyAlignment="1"/>
    <xf numFmtId="167" fontId="7" fillId="2" borderId="0" xfId="1" quotePrefix="1" applyNumberFormat="1" applyFont="1" applyFill="1" applyBorder="1" applyAlignment="1"/>
    <xf numFmtId="167" fontId="4" fillId="2" borderId="0" xfId="1" applyNumberFormat="1" applyFont="1" applyFill="1" applyBorder="1" applyAlignment="1">
      <alignment horizontal="left"/>
    </xf>
    <xf numFmtId="167" fontId="4" fillId="2" borderId="0" xfId="1" applyNumberFormat="1" applyFont="1" applyFill="1" applyAlignment="1"/>
    <xf numFmtId="166" fontId="4" fillId="2" borderId="4" xfId="2" applyNumberFormat="1" applyFont="1" applyFill="1" applyBorder="1" applyProtection="1"/>
    <xf numFmtId="166" fontId="5" fillId="2" borderId="4" xfId="2" applyNumberFormat="1" applyFont="1" applyFill="1" applyBorder="1" applyProtection="1"/>
    <xf numFmtId="164" fontId="5" fillId="2" borderId="0" xfId="15" applyFont="1" applyFill="1"/>
    <xf numFmtId="164" fontId="4" fillId="2" borderId="0" xfId="0" applyFont="1" applyFill="1" applyBorder="1" applyAlignment="1"/>
    <xf numFmtId="165" fontId="14" fillId="2" borderId="0" xfId="13" applyNumberFormat="1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protection locked="0"/>
    </xf>
    <xf numFmtId="49" fontId="4" fillId="2" borderId="0" xfId="13" applyNumberFormat="1" applyFont="1" applyFill="1" applyBorder="1" applyAlignment="1" applyProtection="1"/>
    <xf numFmtId="165" fontId="14" fillId="2" borderId="0" xfId="13" quotePrefix="1" applyNumberFormat="1" applyFont="1" applyFill="1" applyBorder="1" applyAlignment="1" applyProtection="1">
      <alignment horizontal="right" vertical="center"/>
    </xf>
    <xf numFmtId="165" fontId="5" fillId="2" borderId="0" xfId="13" applyNumberFormat="1" applyFont="1" applyFill="1" applyAlignment="1" applyProtection="1">
      <alignment horizontal="left"/>
    </xf>
    <xf numFmtId="41" fontId="4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/>
    <xf numFmtId="41" fontId="5" fillId="2" borderId="0" xfId="1" applyNumberFormat="1" applyFont="1" applyFill="1" applyAlignment="1">
      <alignment horizontal="right"/>
    </xf>
    <xf numFmtId="41" fontId="4" fillId="2" borderId="0" xfId="1" applyNumberFormat="1" applyFont="1" applyFill="1" applyBorder="1" applyAlignment="1"/>
    <xf numFmtId="41" fontId="5" fillId="2" borderId="0" xfId="1" applyNumberFormat="1" applyFont="1" applyFill="1" applyBorder="1" applyAlignment="1"/>
    <xf numFmtId="165" fontId="5" fillId="2" borderId="0" xfId="13" applyNumberFormat="1" applyFont="1" applyFill="1" applyAlignment="1" applyProtection="1">
      <alignment horizontal="left" indent="1"/>
    </xf>
    <xf numFmtId="165" fontId="5" fillId="2" borderId="0" xfId="13" applyNumberFormat="1" applyFont="1" applyFill="1" applyAlignment="1" applyProtection="1">
      <alignment horizontal="left" indent="2"/>
    </xf>
    <xf numFmtId="164" fontId="5" fillId="2" borderId="0" xfId="5" quotePrefix="1" applyFont="1" applyFill="1" applyAlignment="1"/>
    <xf numFmtId="0" fontId="5" fillId="2" borderId="0" xfId="10" quotePrefix="1" applyFont="1" applyFill="1" applyAlignment="1"/>
    <xf numFmtId="0" fontId="5" fillId="2" borderId="0" xfId="10" applyFont="1" applyFill="1" applyAlignment="1">
      <alignment horizontal="left" wrapText="1"/>
    </xf>
    <xf numFmtId="0" fontId="4" fillId="2" borderId="0" xfId="10" applyFont="1" applyFill="1" applyAlignment="1">
      <alignment wrapText="1"/>
    </xf>
    <xf numFmtId="0" fontId="4" fillId="2" borderId="0" xfId="0" quotePrefix="1" applyNumberFormat="1" applyFont="1" applyFill="1" applyBorder="1" applyAlignment="1" applyProtection="1">
      <alignment horizontal="center" wrapText="1"/>
    </xf>
    <xf numFmtId="165" fontId="4" fillId="2" borderId="0" xfId="9" applyNumberFormat="1" applyFont="1" applyFill="1" applyBorder="1" applyAlignment="1" applyProtection="1">
      <alignment horizontal="center" vertical="center" wrapText="1"/>
    </xf>
    <xf numFmtId="165" fontId="5" fillId="3" borderId="0" xfId="9" applyNumberFormat="1" applyFont="1" applyFill="1" applyAlignment="1" applyProtection="1">
      <alignment horizontal="left" wrapText="1"/>
    </xf>
    <xf numFmtId="41" fontId="4" fillId="2" borderId="0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164" fontId="5" fillId="0" borderId="0" xfId="0" applyFont="1" applyAlignment="1">
      <alignment vertical="center" wrapText="1"/>
    </xf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0" fontId="4" fillId="2" borderId="1" xfId="6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/>
    </xf>
    <xf numFmtId="0" fontId="4" fillId="3" borderId="1" xfId="6" applyFont="1" applyFill="1" applyBorder="1" applyAlignment="1" applyProtection="1">
      <alignment horizontal="center" vertical="top"/>
      <protection locked="0"/>
    </xf>
    <xf numFmtId="0" fontId="4" fillId="2" borderId="0" xfId="6" applyFont="1" applyFill="1" applyBorder="1" applyAlignment="1" applyProtection="1">
      <alignment horizontal="center"/>
      <protection locked="0"/>
    </xf>
    <xf numFmtId="0" fontId="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F67"/>
  <sheetViews>
    <sheetView tabSelected="1" zoomScale="60" zoomScaleNormal="60" zoomScaleSheetLayoutView="55" workbookViewId="0">
      <selection activeCell="A43" sqref="A43:F43"/>
    </sheetView>
  </sheetViews>
  <sheetFormatPr defaultColWidth="7.109375" defaultRowHeight="18.75" x14ac:dyDescent="0.25"/>
  <cols>
    <col min="1" max="1" width="66.77734375" style="4" customWidth="1"/>
    <col min="2" max="2" width="3.109375" style="44" customWidth="1"/>
    <col min="3" max="3" width="17.77734375" style="4" customWidth="1"/>
    <col min="4" max="4" width="4.77734375" style="4" customWidth="1"/>
    <col min="5" max="5" width="17.77734375" style="4" customWidth="1"/>
    <col min="6" max="6" width="5.77734375" style="4" customWidth="1"/>
    <col min="7" max="16384" width="7.109375" style="4"/>
  </cols>
  <sheetData>
    <row r="1" spans="1:6" ht="19.5" x14ac:dyDescent="0.3">
      <c r="A1" s="1" t="s">
        <v>0</v>
      </c>
      <c r="B1" s="2"/>
      <c r="C1" s="3"/>
      <c r="D1" s="3"/>
      <c r="E1" s="3"/>
    </row>
    <row r="2" spans="1:6" ht="22.5" x14ac:dyDescent="0.3">
      <c r="A2" s="1" t="s">
        <v>141</v>
      </c>
      <c r="B2" s="2"/>
      <c r="C2" s="6"/>
      <c r="D2" s="6"/>
      <c r="E2" s="6"/>
    </row>
    <row r="3" spans="1:6" ht="19.5" x14ac:dyDescent="0.3">
      <c r="A3" s="1" t="s">
        <v>1</v>
      </c>
      <c r="B3" s="2"/>
      <c r="C3" s="3"/>
      <c r="D3" s="3"/>
      <c r="E3" s="3"/>
    </row>
    <row r="4" spans="1:6" ht="19.5" x14ac:dyDescent="0.3">
      <c r="A4" s="1"/>
      <c r="B4" s="2"/>
      <c r="C4" s="3"/>
      <c r="D4" s="3"/>
      <c r="E4" s="3"/>
    </row>
    <row r="5" spans="1:6" ht="23.25" customHeight="1" thickBot="1" x14ac:dyDescent="0.35">
      <c r="A5" s="7"/>
      <c r="B5" s="2"/>
      <c r="C5" s="273" t="s">
        <v>144</v>
      </c>
      <c r="D5" s="273"/>
      <c r="E5" s="273"/>
    </row>
    <row r="6" spans="1:6" s="10" customFormat="1" ht="41.25" customHeight="1" thickBot="1" x14ac:dyDescent="0.35">
      <c r="A6" s="7"/>
      <c r="B6" s="8"/>
      <c r="C6" s="62" t="s">
        <v>142</v>
      </c>
      <c r="D6" s="9"/>
      <c r="E6" s="62" t="s">
        <v>143</v>
      </c>
      <c r="F6" s="63"/>
    </row>
    <row r="7" spans="1:6" ht="19.5" x14ac:dyDescent="0.3">
      <c r="A7" s="7"/>
      <c r="B7" s="2"/>
      <c r="C7" s="3"/>
      <c r="D7" s="3"/>
      <c r="E7" s="3"/>
    </row>
    <row r="8" spans="1:6" ht="19.5" x14ac:dyDescent="0.3">
      <c r="A8" s="1" t="s">
        <v>2</v>
      </c>
      <c r="B8" s="11"/>
      <c r="C8" s="12">
        <v>14336</v>
      </c>
      <c r="D8" s="13"/>
      <c r="E8" s="14">
        <v>11635</v>
      </c>
    </row>
    <row r="9" spans="1:6" ht="7.5" customHeight="1" x14ac:dyDescent="0.3">
      <c r="A9" s="15"/>
      <c r="B9" s="11"/>
      <c r="C9" s="16"/>
      <c r="D9" s="13"/>
      <c r="E9" s="17"/>
    </row>
    <row r="10" spans="1:6" ht="19.5" x14ac:dyDescent="0.3">
      <c r="A10" s="1" t="s">
        <v>145</v>
      </c>
      <c r="B10" s="11"/>
      <c r="C10" s="18">
        <v>-12148</v>
      </c>
      <c r="D10" s="13"/>
      <c r="E10" s="19">
        <v>-9977</v>
      </c>
    </row>
    <row r="11" spans="1:6" ht="7.5" customHeight="1" x14ac:dyDescent="0.3">
      <c r="A11" s="3"/>
      <c r="B11" s="11"/>
      <c r="C11" s="16"/>
      <c r="D11" s="17"/>
      <c r="E11" s="17"/>
    </row>
    <row r="12" spans="1:6" ht="19.5" x14ac:dyDescent="0.3">
      <c r="A12" s="3" t="s">
        <v>109</v>
      </c>
      <c r="B12" s="11"/>
      <c r="C12" s="20">
        <f>+C8+C10</f>
        <v>2188</v>
      </c>
      <c r="D12" s="21"/>
      <c r="E12" s="22">
        <f>E8+E10</f>
        <v>1658</v>
      </c>
    </row>
    <row r="13" spans="1:6" ht="7.5" customHeight="1" x14ac:dyDescent="0.3">
      <c r="A13" s="3"/>
      <c r="B13" s="11"/>
      <c r="C13" s="23"/>
      <c r="D13" s="21"/>
      <c r="E13" s="21"/>
    </row>
    <row r="14" spans="1:6" ht="22.5" x14ac:dyDescent="0.3">
      <c r="A14" s="3" t="s">
        <v>172</v>
      </c>
      <c r="B14" s="11"/>
      <c r="C14" s="18">
        <v>95</v>
      </c>
      <c r="D14" s="21"/>
      <c r="E14" s="19">
        <v>67</v>
      </c>
    </row>
    <row r="15" spans="1:6" ht="7.5" customHeight="1" x14ac:dyDescent="0.3">
      <c r="A15" s="3" t="s">
        <v>11</v>
      </c>
      <c r="B15" s="11"/>
      <c r="C15" s="23"/>
      <c r="D15" s="21"/>
      <c r="E15" s="21"/>
    </row>
    <row r="16" spans="1:6" ht="19.5" x14ac:dyDescent="0.3">
      <c r="A16" s="1" t="s">
        <v>110</v>
      </c>
      <c r="B16" s="11"/>
      <c r="C16" s="20">
        <f>+C12+C14</f>
        <v>2283</v>
      </c>
      <c r="D16" s="21"/>
      <c r="E16" s="22">
        <f>+E12+E14</f>
        <v>1725</v>
      </c>
    </row>
    <row r="17" spans="1:6" ht="7.5" customHeight="1" x14ac:dyDescent="0.3">
      <c r="A17" s="3"/>
      <c r="B17" s="11"/>
      <c r="C17" s="20"/>
      <c r="D17" s="21"/>
      <c r="E17" s="22"/>
    </row>
    <row r="18" spans="1:6" ht="19.5" x14ac:dyDescent="0.3">
      <c r="A18" s="15" t="s">
        <v>3</v>
      </c>
      <c r="B18" s="11"/>
      <c r="C18" s="20">
        <v>-171</v>
      </c>
      <c r="D18" s="21"/>
      <c r="E18" s="22">
        <v>-155</v>
      </c>
    </row>
    <row r="19" spans="1:6" ht="7.5" customHeight="1" x14ac:dyDescent="0.3">
      <c r="A19" s="3"/>
      <c r="B19" s="11"/>
      <c r="C19" s="20"/>
      <c r="D19" s="21"/>
      <c r="E19" s="22"/>
    </row>
    <row r="20" spans="1:6" ht="19.5" x14ac:dyDescent="0.3">
      <c r="A20" s="24" t="s">
        <v>108</v>
      </c>
      <c r="B20" s="11"/>
      <c r="C20" s="18">
        <v>-167</v>
      </c>
      <c r="D20" s="21"/>
      <c r="E20" s="68">
        <v>-210</v>
      </c>
    </row>
    <row r="21" spans="1:6" ht="7.5" customHeight="1" x14ac:dyDescent="0.3">
      <c r="A21" s="3"/>
      <c r="B21" s="11"/>
      <c r="C21" s="20"/>
      <c r="D21" s="21"/>
      <c r="E21" s="22"/>
    </row>
    <row r="22" spans="1:6" ht="19.5" x14ac:dyDescent="0.3">
      <c r="A22" s="15" t="s">
        <v>146</v>
      </c>
      <c r="B22" s="11"/>
      <c r="C22" s="20">
        <f>+C16+C18+C20</f>
        <v>1945</v>
      </c>
      <c r="D22" s="21"/>
      <c r="E22" s="22">
        <f>+E16+E18+E20</f>
        <v>1360</v>
      </c>
    </row>
    <row r="23" spans="1:6" ht="7.5" customHeight="1" x14ac:dyDescent="0.3">
      <c r="A23" s="3"/>
      <c r="B23" s="11"/>
      <c r="C23" s="20"/>
      <c r="D23" s="21"/>
      <c r="E23" s="22"/>
    </row>
    <row r="24" spans="1:6" ht="22.5" x14ac:dyDescent="0.3">
      <c r="A24" s="15" t="s">
        <v>184</v>
      </c>
      <c r="B24" s="11"/>
      <c r="C24" s="18">
        <v>-241</v>
      </c>
      <c r="D24" s="21"/>
      <c r="E24" s="19">
        <v>-203</v>
      </c>
    </row>
    <row r="25" spans="1:6" ht="6.75" customHeight="1" x14ac:dyDescent="0.3">
      <c r="A25" s="15"/>
      <c r="B25" s="11"/>
      <c r="C25" s="25"/>
      <c r="D25" s="13"/>
      <c r="E25" s="26"/>
    </row>
    <row r="26" spans="1:6" ht="20.25" thickBot="1" x14ac:dyDescent="0.35">
      <c r="A26" s="7" t="s">
        <v>147</v>
      </c>
      <c r="B26" s="11"/>
      <c r="C26" s="27">
        <f>C22+C24</f>
        <v>1704</v>
      </c>
      <c r="D26" s="17"/>
      <c r="E26" s="28">
        <f>E22+E24</f>
        <v>1157</v>
      </c>
    </row>
    <row r="27" spans="1:6" ht="7.5" customHeight="1" thickTop="1" x14ac:dyDescent="0.3">
      <c r="A27" s="3"/>
      <c r="B27" s="11"/>
      <c r="C27" s="16"/>
      <c r="D27" s="17"/>
      <c r="E27" s="17"/>
    </row>
    <row r="28" spans="1:6" ht="20.25" thickBot="1" x14ac:dyDescent="0.35">
      <c r="A28" s="15" t="s">
        <v>148</v>
      </c>
      <c r="B28" s="11"/>
      <c r="C28" s="29">
        <v>12.4</v>
      </c>
      <c r="D28" s="30" t="s">
        <v>4</v>
      </c>
      <c r="E28" s="31">
        <v>14.9</v>
      </c>
      <c r="F28" s="4" t="s">
        <v>4</v>
      </c>
    </row>
    <row r="29" spans="1:6" ht="20.25" thickTop="1" x14ac:dyDescent="0.3">
      <c r="A29" s="3"/>
      <c r="B29" s="11"/>
      <c r="C29" s="32"/>
      <c r="D29" s="33"/>
      <c r="E29" s="33"/>
    </row>
    <row r="30" spans="1:6" ht="22.5" x14ac:dyDescent="0.3">
      <c r="A30" s="34" t="s">
        <v>173</v>
      </c>
      <c r="B30" s="11"/>
      <c r="C30" s="32"/>
      <c r="D30" s="33"/>
      <c r="E30" s="33"/>
      <c r="F30" s="60"/>
    </row>
    <row r="31" spans="1:6" ht="6" customHeight="1" x14ac:dyDescent="0.3">
      <c r="A31" s="3"/>
      <c r="B31" s="11"/>
      <c r="C31" s="16"/>
      <c r="D31" s="17"/>
      <c r="E31" s="17"/>
    </row>
    <row r="32" spans="1:6" s="5" customFormat="1" ht="22.5" customHeight="1" x14ac:dyDescent="0.3">
      <c r="A32" s="35" t="s">
        <v>5</v>
      </c>
      <c r="B32" s="36"/>
      <c r="C32" s="65">
        <v>6.03</v>
      </c>
      <c r="D32" s="37"/>
      <c r="E32" s="64">
        <v>4.05</v>
      </c>
    </row>
    <row r="33" spans="1:6" ht="6" customHeight="1" x14ac:dyDescent="0.3">
      <c r="A33" s="3"/>
      <c r="B33" s="11"/>
      <c r="C33" s="16"/>
      <c r="D33" s="17"/>
      <c r="E33" s="17"/>
    </row>
    <row r="34" spans="1:6" s="5" customFormat="1" ht="22.5" customHeight="1" x14ac:dyDescent="0.3">
      <c r="A34" s="35" t="s">
        <v>7</v>
      </c>
      <c r="B34" s="36"/>
      <c r="C34" s="65">
        <v>5.99</v>
      </c>
      <c r="D34" s="37"/>
      <c r="E34" s="64">
        <v>4.0199999999999996</v>
      </c>
    </row>
    <row r="35" spans="1:6" s="5" customFormat="1" ht="19.5" x14ac:dyDescent="0.3">
      <c r="A35" s="35"/>
      <c r="B35" s="36"/>
      <c r="C35" s="65"/>
      <c r="D35" s="37"/>
      <c r="E35" s="64"/>
    </row>
    <row r="36" spans="1:6" ht="19.5" x14ac:dyDescent="0.3">
      <c r="A36" s="1" t="s">
        <v>6</v>
      </c>
      <c r="B36" s="11"/>
      <c r="C36" s="38"/>
      <c r="D36" s="33"/>
      <c r="E36" s="39"/>
    </row>
    <row r="37" spans="1:6" ht="19.5" x14ac:dyDescent="0.3">
      <c r="A37" s="15" t="s">
        <v>5</v>
      </c>
      <c r="B37" s="11"/>
      <c r="C37" s="38">
        <v>282.5</v>
      </c>
      <c r="D37" s="33"/>
      <c r="E37" s="39">
        <v>285.5</v>
      </c>
    </row>
    <row r="38" spans="1:6" ht="22.5" customHeight="1" x14ac:dyDescent="0.3">
      <c r="A38" s="35" t="s">
        <v>7</v>
      </c>
      <c r="B38" s="3"/>
      <c r="C38" s="38">
        <v>284.3</v>
      </c>
      <c r="D38" s="39"/>
      <c r="E38" s="39">
        <v>287.89999999999998</v>
      </c>
    </row>
    <row r="39" spans="1:6" ht="19.5" x14ac:dyDescent="0.3">
      <c r="A39" s="3"/>
      <c r="B39" s="40"/>
      <c r="C39" s="41"/>
      <c r="D39" s="3"/>
      <c r="E39" s="6"/>
    </row>
    <row r="40" spans="1:6" ht="19.5" x14ac:dyDescent="0.3">
      <c r="A40" s="6" t="s">
        <v>8</v>
      </c>
      <c r="B40" s="2"/>
      <c r="C40" s="66">
        <v>281</v>
      </c>
      <c r="D40" s="6"/>
      <c r="E40" s="42">
        <v>284</v>
      </c>
    </row>
    <row r="41" spans="1:6" ht="22.5" x14ac:dyDescent="0.3">
      <c r="A41" s="43"/>
      <c r="B41" s="2"/>
      <c r="C41" s="6"/>
      <c r="D41" s="6"/>
      <c r="E41" s="6"/>
    </row>
    <row r="42" spans="1:6" ht="19.899999999999999" customHeight="1" x14ac:dyDescent="0.25">
      <c r="A42" s="272" t="s">
        <v>149</v>
      </c>
      <c r="B42" s="272"/>
      <c r="C42" s="272"/>
      <c r="D42" s="272"/>
      <c r="E42" s="272"/>
      <c r="F42" s="272"/>
    </row>
    <row r="43" spans="1:6" x14ac:dyDescent="0.25">
      <c r="A43" s="271" t="s">
        <v>188</v>
      </c>
      <c r="B43" s="271"/>
      <c r="C43" s="271"/>
      <c r="D43" s="271"/>
      <c r="E43" s="271"/>
      <c r="F43" s="271"/>
    </row>
    <row r="44" spans="1:6" x14ac:dyDescent="0.25">
      <c r="A44" s="4" t="s">
        <v>189</v>
      </c>
    </row>
    <row r="45" spans="1:6" x14ac:dyDescent="0.25">
      <c r="A45" s="270" t="s">
        <v>190</v>
      </c>
      <c r="B45" s="270"/>
      <c r="C45" s="270"/>
      <c r="D45" s="270"/>
      <c r="E45" s="270"/>
      <c r="F45" s="270"/>
    </row>
    <row r="46" spans="1:6" ht="18.75" customHeight="1" x14ac:dyDescent="0.25">
      <c r="A46" s="4" t="s">
        <v>191</v>
      </c>
    </row>
    <row r="47" spans="1:6" ht="18.75" customHeight="1" x14ac:dyDescent="0.25"/>
    <row r="48" spans="1:6" ht="18.75" customHeight="1" x14ac:dyDescent="0.25">
      <c r="A48" s="272" t="s">
        <v>174</v>
      </c>
      <c r="B48" s="272"/>
      <c r="C48" s="272"/>
      <c r="D48" s="272"/>
      <c r="E48" s="272"/>
      <c r="F48" s="272"/>
    </row>
    <row r="49" spans="1:6" ht="18.75" customHeight="1" x14ac:dyDescent="0.25">
      <c r="A49" s="271" t="s">
        <v>175</v>
      </c>
      <c r="B49" s="271"/>
      <c r="C49" s="271"/>
      <c r="D49" s="271"/>
      <c r="E49" s="271"/>
      <c r="F49" s="271"/>
    </row>
    <row r="50" spans="1:6" x14ac:dyDescent="0.25">
      <c r="A50" s="271" t="s">
        <v>176</v>
      </c>
      <c r="B50" s="271"/>
      <c r="C50" s="271"/>
      <c r="D50" s="271"/>
      <c r="E50" s="271"/>
      <c r="F50" s="271"/>
    </row>
    <row r="51" spans="1:6" x14ac:dyDescent="0.25">
      <c r="A51" s="270"/>
      <c r="B51" s="270"/>
      <c r="C51" s="270"/>
      <c r="D51" s="270"/>
      <c r="E51" s="270"/>
      <c r="F51" s="270"/>
    </row>
    <row r="52" spans="1:6" x14ac:dyDescent="0.25">
      <c r="A52" s="272" t="s">
        <v>192</v>
      </c>
      <c r="B52" s="272"/>
      <c r="C52" s="272"/>
      <c r="D52" s="272"/>
      <c r="E52" s="272"/>
      <c r="F52" s="272"/>
    </row>
    <row r="53" spans="1:6" x14ac:dyDescent="0.25">
      <c r="A53" s="271" t="s">
        <v>186</v>
      </c>
      <c r="B53" s="271"/>
      <c r="C53" s="271"/>
      <c r="D53" s="271"/>
      <c r="E53" s="271"/>
      <c r="F53" s="271"/>
    </row>
    <row r="54" spans="1:6" x14ac:dyDescent="0.25">
      <c r="A54" s="4" t="s">
        <v>177</v>
      </c>
    </row>
    <row r="55" spans="1:6" x14ac:dyDescent="0.25">
      <c r="A55" s="272" t="s">
        <v>178</v>
      </c>
      <c r="B55" s="272"/>
      <c r="C55" s="272"/>
      <c r="D55" s="272"/>
      <c r="E55" s="272"/>
      <c r="F55" s="272"/>
    </row>
    <row r="56" spans="1:6" x14ac:dyDescent="0.25">
      <c r="A56" s="4" t="s">
        <v>179</v>
      </c>
    </row>
    <row r="57" spans="1:6" ht="10.5" customHeight="1" x14ac:dyDescent="0.25"/>
    <row r="58" spans="1:6" ht="20.25" customHeight="1" x14ac:dyDescent="0.25">
      <c r="A58" s="272"/>
      <c r="B58" s="272"/>
      <c r="C58" s="272"/>
      <c r="D58" s="272"/>
      <c r="E58" s="272"/>
      <c r="F58" s="272"/>
    </row>
    <row r="59" spans="1:6" x14ac:dyDescent="0.25">
      <c r="A59" s="272"/>
      <c r="B59" s="272"/>
      <c r="C59" s="272"/>
      <c r="D59" s="272"/>
      <c r="E59" s="272"/>
      <c r="F59" s="272"/>
    </row>
    <row r="60" spans="1:6" x14ac:dyDescent="0.25">
      <c r="A60" s="271"/>
      <c r="B60" s="271"/>
      <c r="C60" s="271"/>
      <c r="D60" s="271"/>
      <c r="E60" s="271"/>
      <c r="F60" s="271"/>
    </row>
    <row r="61" spans="1:6" ht="10.5" customHeight="1" x14ac:dyDescent="0.25"/>
    <row r="62" spans="1:6" x14ac:dyDescent="0.25">
      <c r="A62" s="261"/>
    </row>
    <row r="64" spans="1:6" x14ac:dyDescent="0.25">
      <c r="A64" s="272"/>
      <c r="B64" s="272"/>
      <c r="C64" s="272"/>
      <c r="D64" s="272"/>
      <c r="E64" s="272"/>
      <c r="F64" s="272"/>
    </row>
    <row r="65" spans="1:6" x14ac:dyDescent="0.25">
      <c r="A65" s="271"/>
      <c r="B65" s="271"/>
      <c r="C65" s="271"/>
      <c r="D65" s="271"/>
      <c r="E65" s="271"/>
      <c r="F65" s="271"/>
    </row>
    <row r="67" spans="1:6" ht="30" customHeight="1" x14ac:dyDescent="0.25">
      <c r="A67" s="270"/>
      <c r="B67" s="270"/>
      <c r="C67" s="270"/>
      <c r="D67" s="270"/>
      <c r="E67" s="270"/>
      <c r="F67" s="270"/>
    </row>
  </sheetData>
  <mergeCells count="17">
    <mergeCell ref="C5:E5"/>
    <mergeCell ref="A52:F52"/>
    <mergeCell ref="A42:F42"/>
    <mergeCell ref="A43:F43"/>
    <mergeCell ref="A58:F58"/>
    <mergeCell ref="A55:F55"/>
    <mergeCell ref="A51:F51"/>
    <mergeCell ref="A45:F45"/>
    <mergeCell ref="A48:F48"/>
    <mergeCell ref="A49:F49"/>
    <mergeCell ref="A53:F53"/>
    <mergeCell ref="A50:F50"/>
    <mergeCell ref="A67:F67"/>
    <mergeCell ref="A65:F65"/>
    <mergeCell ref="A64:F64"/>
    <mergeCell ref="A59:F59"/>
    <mergeCell ref="A60:F60"/>
  </mergeCells>
  <pageMargins left="0.75" right="0.2" top="0.25" bottom="0.35" header="0.25" footer="0.17"/>
  <pageSetup scale="52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M38"/>
  <sheetViews>
    <sheetView zoomScale="60" zoomScaleNormal="60" zoomScaleSheetLayoutView="55" workbookViewId="0">
      <selection activeCell="A40" sqref="A40"/>
    </sheetView>
  </sheetViews>
  <sheetFormatPr defaultColWidth="8.88671875" defaultRowHeight="20.25" x14ac:dyDescent="0.3"/>
  <cols>
    <col min="1" max="1" width="55.21875" style="45" customWidth="1"/>
    <col min="2" max="2" width="4" style="45" customWidth="1"/>
    <col min="3" max="3" width="13.44140625" style="45" customWidth="1"/>
    <col min="4" max="4" width="4" style="49" customWidth="1"/>
    <col min="5" max="5" width="13.44140625" style="45" customWidth="1"/>
    <col min="6" max="6" width="4" style="45" customWidth="1"/>
    <col min="7" max="7" width="7.88671875" style="50" customWidth="1"/>
    <col min="8" max="8" width="4" style="49" customWidth="1"/>
    <col min="9" max="12" width="8.88671875" style="45"/>
    <col min="13" max="13" width="11.77734375" style="45" bestFit="1" customWidth="1"/>
    <col min="14" max="16384" width="8.88671875" style="45"/>
  </cols>
  <sheetData>
    <row r="1" spans="1:8" x14ac:dyDescent="0.3">
      <c r="A1" s="1" t="s">
        <v>0</v>
      </c>
      <c r="B1" s="4"/>
      <c r="C1" s="78"/>
      <c r="D1" s="79"/>
      <c r="E1" s="80"/>
      <c r="F1" s="3"/>
      <c r="G1" s="81"/>
      <c r="H1" s="15"/>
    </row>
    <row r="2" spans="1:8" x14ac:dyDescent="0.3">
      <c r="A2" s="1" t="s">
        <v>9</v>
      </c>
      <c r="B2" s="4"/>
      <c r="C2" s="78"/>
      <c r="D2" s="79"/>
      <c r="E2" s="80"/>
      <c r="F2" s="6"/>
      <c r="G2" s="82"/>
      <c r="H2" s="83"/>
    </row>
    <row r="3" spans="1:8" x14ac:dyDescent="0.3">
      <c r="A3" s="1" t="s">
        <v>10</v>
      </c>
      <c r="B3" s="4"/>
      <c r="C3" s="78"/>
      <c r="D3" s="79"/>
      <c r="E3" s="80"/>
      <c r="F3" s="6"/>
      <c r="G3" s="82"/>
      <c r="H3" s="83"/>
    </row>
    <row r="4" spans="1:8" x14ac:dyDescent="0.3">
      <c r="A4" s="1"/>
      <c r="B4" s="4"/>
      <c r="C4" s="78"/>
      <c r="D4" s="79"/>
      <c r="E4" s="80"/>
      <c r="F4" s="6"/>
      <c r="G4" s="82"/>
      <c r="H4" s="83"/>
    </row>
    <row r="5" spans="1:8" ht="23.25" customHeight="1" thickBot="1" x14ac:dyDescent="0.35">
      <c r="A5" s="84"/>
      <c r="B5" s="4"/>
      <c r="C5" s="274" t="s">
        <v>144</v>
      </c>
      <c r="D5" s="273"/>
      <c r="E5" s="273"/>
      <c r="F5" s="85"/>
      <c r="G5" s="86"/>
      <c r="H5" s="85"/>
    </row>
    <row r="6" spans="1:8" ht="41.25" customHeight="1" thickBot="1" x14ac:dyDescent="0.35">
      <c r="A6" s="87" t="s">
        <v>11</v>
      </c>
      <c r="B6" s="4"/>
      <c r="C6" s="62" t="str">
        <f>'Consolidated Results'!C6</f>
        <v>March 31,
2019</v>
      </c>
      <c r="D6" s="9"/>
      <c r="E6" s="62" t="str">
        <f>'Consolidated Results'!E6</f>
        <v>March 25,
2018</v>
      </c>
      <c r="F6" s="88"/>
      <c r="G6" s="275" t="s">
        <v>12</v>
      </c>
      <c r="H6" s="275"/>
    </row>
    <row r="7" spans="1:8" ht="21.75" customHeight="1" x14ac:dyDescent="0.3">
      <c r="A7" s="89" t="s">
        <v>13</v>
      </c>
      <c r="B7" s="4"/>
      <c r="C7" s="90"/>
      <c r="D7" s="91"/>
      <c r="E7" s="92"/>
      <c r="F7" s="3"/>
      <c r="G7" s="81"/>
      <c r="H7" s="15"/>
    </row>
    <row r="8" spans="1:8" s="47" customFormat="1" ht="21.75" customHeight="1" x14ac:dyDescent="0.3">
      <c r="A8" s="93" t="s">
        <v>14</v>
      </c>
      <c r="B8" s="5"/>
      <c r="C8" s="72">
        <v>5584</v>
      </c>
      <c r="D8" s="94"/>
      <c r="E8" s="73">
        <v>4398</v>
      </c>
      <c r="F8" s="74"/>
      <c r="G8" s="95">
        <f t="shared" ref="G8" si="0">ROUND((C8-E8)/E8*100,0)</f>
        <v>27</v>
      </c>
      <c r="H8" s="96" t="s">
        <v>4</v>
      </c>
    </row>
    <row r="9" spans="1:8" s="47" customFormat="1" ht="21.75" customHeight="1" x14ac:dyDescent="0.3">
      <c r="A9" s="93" t="s">
        <v>15</v>
      </c>
      <c r="B9" s="5"/>
      <c r="C9" s="97">
        <v>2350</v>
      </c>
      <c r="D9" s="94"/>
      <c r="E9" s="95">
        <v>1677</v>
      </c>
      <c r="F9" s="74"/>
      <c r="G9" s="95">
        <f>ROUND((C9-E9)/E9*100,0)</f>
        <v>40</v>
      </c>
      <c r="H9" s="96" t="s">
        <v>4</v>
      </c>
    </row>
    <row r="10" spans="1:8" s="47" customFormat="1" ht="21.75" customHeight="1" x14ac:dyDescent="0.3">
      <c r="A10" s="93" t="s">
        <v>87</v>
      </c>
      <c r="B10" s="5"/>
      <c r="C10" s="97">
        <v>3762</v>
      </c>
      <c r="D10" s="94"/>
      <c r="E10" s="95">
        <v>3223</v>
      </c>
      <c r="F10" s="74"/>
      <c r="G10" s="95">
        <f t="shared" ref="G10:G12" si="1">ROUND((C10-E10)/E10*100,0)</f>
        <v>17</v>
      </c>
      <c r="H10" s="96" t="s">
        <v>4</v>
      </c>
    </row>
    <row r="11" spans="1:8" ht="21.75" customHeight="1" x14ac:dyDescent="0.3">
      <c r="A11" s="83" t="s">
        <v>97</v>
      </c>
      <c r="B11" s="4"/>
      <c r="C11" s="77">
        <v>2640</v>
      </c>
      <c r="D11" s="98"/>
      <c r="E11" s="68">
        <v>2337</v>
      </c>
      <c r="F11" s="17"/>
      <c r="G11" s="95">
        <f t="shared" si="1"/>
        <v>13</v>
      </c>
      <c r="H11" s="96" t="s">
        <v>4</v>
      </c>
    </row>
    <row r="12" spans="1:8" ht="21.75" customHeight="1" thickBot="1" x14ac:dyDescent="0.35">
      <c r="A12" s="89" t="s">
        <v>16</v>
      </c>
      <c r="B12" s="4"/>
      <c r="C12" s="99">
        <f>SUM(C8:C11)</f>
        <v>14336</v>
      </c>
      <c r="D12" s="100"/>
      <c r="E12" s="101">
        <f>SUM(E8:E11)</f>
        <v>11635</v>
      </c>
      <c r="F12" s="17"/>
      <c r="G12" s="95">
        <f t="shared" si="1"/>
        <v>23</v>
      </c>
      <c r="H12" s="96" t="s">
        <v>4</v>
      </c>
    </row>
    <row r="13" spans="1:8" ht="21.75" customHeight="1" thickTop="1" x14ac:dyDescent="0.3">
      <c r="A13" s="102"/>
      <c r="B13" s="4"/>
      <c r="C13" s="103"/>
      <c r="D13" s="98"/>
      <c r="E13" s="104"/>
      <c r="F13" s="17"/>
      <c r="G13" s="105"/>
      <c r="H13" s="106"/>
    </row>
    <row r="14" spans="1:8" ht="21.75" customHeight="1" x14ac:dyDescent="0.3">
      <c r="A14" s="107" t="s">
        <v>17</v>
      </c>
      <c r="B14" s="4"/>
      <c r="C14" s="103"/>
      <c r="D14" s="98"/>
      <c r="E14" s="104"/>
      <c r="F14" s="17"/>
      <c r="G14" s="105"/>
      <c r="H14" s="106"/>
    </row>
    <row r="15" spans="1:8" s="47" customFormat="1" ht="21.75" customHeight="1" x14ac:dyDescent="0.3">
      <c r="A15" s="93" t="s">
        <v>14</v>
      </c>
      <c r="B15" s="5"/>
      <c r="C15" s="72">
        <v>585</v>
      </c>
      <c r="D15" s="94"/>
      <c r="E15" s="73">
        <v>474</v>
      </c>
      <c r="F15" s="74"/>
      <c r="G15" s="95">
        <f t="shared" ref="G15" si="2">ROUND((C15-E15)/E15*100,0)</f>
        <v>23</v>
      </c>
      <c r="H15" s="96" t="s">
        <v>4</v>
      </c>
    </row>
    <row r="16" spans="1:8" s="47" customFormat="1" ht="21.75" customHeight="1" x14ac:dyDescent="0.3">
      <c r="A16" s="93" t="s">
        <v>15</v>
      </c>
      <c r="B16" s="5"/>
      <c r="C16" s="97">
        <v>417</v>
      </c>
      <c r="D16" s="94"/>
      <c r="E16" s="95">
        <v>261</v>
      </c>
      <c r="F16" s="74"/>
      <c r="G16" s="95">
        <f>ROUND((C16-E16)/E16*100,0)</f>
        <v>60</v>
      </c>
      <c r="H16" s="96" t="s">
        <v>4</v>
      </c>
    </row>
    <row r="17" spans="1:13" s="47" customFormat="1" ht="21.75" customHeight="1" x14ac:dyDescent="0.3">
      <c r="A17" s="93" t="s">
        <v>87</v>
      </c>
      <c r="B17" s="5"/>
      <c r="C17" s="97">
        <v>379</v>
      </c>
      <c r="D17" s="94"/>
      <c r="E17" s="95">
        <v>311</v>
      </c>
      <c r="F17" s="74"/>
      <c r="G17" s="95">
        <f t="shared" ref="G17:G19" si="3">ROUND((C17-E17)/E17*100,0)</f>
        <v>22</v>
      </c>
      <c r="H17" s="96" t="s">
        <v>4</v>
      </c>
    </row>
    <row r="18" spans="1:13" ht="21.75" customHeight="1" x14ac:dyDescent="0.3">
      <c r="A18" s="83" t="s">
        <v>97</v>
      </c>
      <c r="B18" s="4"/>
      <c r="C18" s="77">
        <v>334</v>
      </c>
      <c r="D18" s="98"/>
      <c r="E18" s="68">
        <v>264</v>
      </c>
      <c r="F18" s="17"/>
      <c r="G18" s="95">
        <f t="shared" si="3"/>
        <v>27</v>
      </c>
      <c r="H18" s="96" t="s">
        <v>4</v>
      </c>
    </row>
    <row r="19" spans="1:13" ht="21.75" customHeight="1" x14ac:dyDescent="0.3">
      <c r="A19" s="89" t="s">
        <v>122</v>
      </c>
      <c r="B19" s="4"/>
      <c r="C19" s="108">
        <f>SUM(C15:C18)</f>
        <v>1715</v>
      </c>
      <c r="D19" s="109"/>
      <c r="E19" s="110">
        <f>SUM(E15:E18)</f>
        <v>1310</v>
      </c>
      <c r="F19" s="17"/>
      <c r="G19" s="95">
        <f t="shared" si="3"/>
        <v>31</v>
      </c>
      <c r="H19" s="96" t="s">
        <v>4</v>
      </c>
    </row>
    <row r="20" spans="1:13" ht="21.75" customHeight="1" x14ac:dyDescent="0.3">
      <c r="A20" s="89" t="s">
        <v>81</v>
      </c>
      <c r="B20" s="4"/>
      <c r="C20" s="25"/>
      <c r="D20" s="111"/>
      <c r="E20" s="26"/>
      <c r="F20" s="22"/>
      <c r="G20" s="105"/>
      <c r="H20" s="96"/>
    </row>
    <row r="21" spans="1:13" s="48" customFormat="1" ht="21.75" customHeight="1" x14ac:dyDescent="0.3">
      <c r="A21" s="112" t="s">
        <v>100</v>
      </c>
      <c r="B21" s="113"/>
      <c r="C21" s="97">
        <v>512</v>
      </c>
      <c r="D21" s="114"/>
      <c r="E21" s="95">
        <v>451</v>
      </c>
      <c r="F21" s="5"/>
      <c r="G21" s="115"/>
      <c r="H21" s="26"/>
    </row>
    <row r="22" spans="1:13" s="48" customFormat="1" ht="21.75" customHeight="1" x14ac:dyDescent="0.3">
      <c r="A22" s="112" t="s">
        <v>180</v>
      </c>
      <c r="B22" s="113"/>
      <c r="C22" s="77">
        <v>56</v>
      </c>
      <c r="D22" s="116"/>
      <c r="E22" s="68">
        <v>-36</v>
      </c>
      <c r="F22" s="4"/>
      <c r="G22" s="117"/>
      <c r="H22" s="118"/>
      <c r="M22" s="58"/>
    </row>
    <row r="23" spans="1:13" ht="24.75" customHeight="1" x14ac:dyDescent="0.3">
      <c r="A23" s="119" t="s">
        <v>82</v>
      </c>
      <c r="B23" s="113"/>
      <c r="C23" s="120">
        <f>SUM(C21:C22)</f>
        <v>568</v>
      </c>
      <c r="D23" s="116"/>
      <c r="E23" s="121">
        <f>SUM(E21:E22)</f>
        <v>415</v>
      </c>
      <c r="F23" s="4"/>
      <c r="G23" s="95">
        <f>ROUND((C23-E23)/E23*100,0)</f>
        <v>37</v>
      </c>
      <c r="H23" s="96" t="s">
        <v>4</v>
      </c>
    </row>
    <row r="24" spans="1:13" ht="21.75" customHeight="1" thickBot="1" x14ac:dyDescent="0.35">
      <c r="A24" s="89" t="s">
        <v>111</v>
      </c>
      <c r="B24" s="4"/>
      <c r="C24" s="27">
        <f>+C23+C19</f>
        <v>2283</v>
      </c>
      <c r="D24" s="111"/>
      <c r="E24" s="28">
        <f>+E23+E19</f>
        <v>1725</v>
      </c>
      <c r="F24" s="17"/>
      <c r="G24" s="95">
        <f>ROUND((C24-E24)/E24*100,0)</f>
        <v>32</v>
      </c>
      <c r="H24" s="96" t="s">
        <v>4</v>
      </c>
    </row>
    <row r="25" spans="1:13" s="46" customFormat="1" ht="21.75" customHeight="1" thickTop="1" x14ac:dyDescent="0.3">
      <c r="A25" s="89"/>
      <c r="B25" s="4"/>
      <c r="C25" s="122"/>
      <c r="D25" s="111"/>
      <c r="E25" s="123"/>
      <c r="F25" s="17"/>
      <c r="G25" s="124"/>
      <c r="H25" s="125"/>
    </row>
    <row r="26" spans="1:13" s="46" customFormat="1" ht="21.75" customHeight="1" x14ac:dyDescent="0.3">
      <c r="A26" s="89" t="s">
        <v>123</v>
      </c>
      <c r="B26" s="6"/>
      <c r="C26" s="89"/>
      <c r="D26" s="89"/>
      <c r="E26" s="83"/>
      <c r="F26" s="103"/>
      <c r="G26" s="126"/>
      <c r="H26" s="98"/>
      <c r="I26" s="59"/>
      <c r="J26" s="59"/>
      <c r="K26" s="59"/>
      <c r="L26" s="59"/>
      <c r="M26" s="59"/>
    </row>
    <row r="27" spans="1:13" s="46" customFormat="1" ht="21.75" customHeight="1" x14ac:dyDescent="0.3">
      <c r="A27" s="93" t="s">
        <v>14</v>
      </c>
      <c r="B27" s="6"/>
      <c r="C27" s="127">
        <f>ROUND(C15/C8*100,1)</f>
        <v>10.5</v>
      </c>
      <c r="D27" s="128" t="s">
        <v>4</v>
      </c>
      <c r="E27" s="129">
        <f>ROUND(E15/E8*100,1)</f>
        <v>10.8</v>
      </c>
      <c r="F27" s="130" t="s">
        <v>4</v>
      </c>
      <c r="G27" s="130"/>
      <c r="H27" s="131"/>
      <c r="I27" s="59"/>
      <c r="J27" s="59"/>
      <c r="K27" s="59"/>
      <c r="L27" s="59"/>
      <c r="M27" s="59"/>
    </row>
    <row r="28" spans="1:13" s="46" customFormat="1" ht="21.75" customHeight="1" x14ac:dyDescent="0.3">
      <c r="A28" s="93" t="s">
        <v>15</v>
      </c>
      <c r="B28" s="6"/>
      <c r="C28" s="127">
        <f>ROUND(C16/C9*100,1)</f>
        <v>17.7</v>
      </c>
      <c r="D28" s="128" t="s">
        <v>4</v>
      </c>
      <c r="E28" s="129">
        <f>ROUND(E16/E9*100,1)</f>
        <v>15.6</v>
      </c>
      <c r="F28" s="130" t="s">
        <v>4</v>
      </c>
      <c r="G28" s="130"/>
      <c r="H28" s="83"/>
      <c r="I28" s="59"/>
      <c r="J28" s="59"/>
      <c r="K28" s="59"/>
      <c r="L28" s="59"/>
      <c r="M28" s="59"/>
    </row>
    <row r="29" spans="1:13" s="46" customFormat="1" ht="21.75" customHeight="1" x14ac:dyDescent="0.3">
      <c r="A29" s="93" t="s">
        <v>87</v>
      </c>
      <c r="B29" s="6"/>
      <c r="C29" s="127">
        <f>ROUND(C17/C10*100,1)</f>
        <v>10.1</v>
      </c>
      <c r="D29" s="128" t="s">
        <v>4</v>
      </c>
      <c r="E29" s="129">
        <f>ROUND(E17/E10*100,1)</f>
        <v>9.6</v>
      </c>
      <c r="F29" s="130" t="s">
        <v>4</v>
      </c>
      <c r="G29" s="130"/>
      <c r="H29" s="83"/>
      <c r="I29" s="59"/>
      <c r="J29" s="59"/>
      <c r="K29" s="59"/>
      <c r="L29" s="59"/>
      <c r="M29" s="59"/>
    </row>
    <row r="30" spans="1:13" s="46" customFormat="1" ht="21.75" customHeight="1" x14ac:dyDescent="0.3">
      <c r="A30" s="83" t="s">
        <v>97</v>
      </c>
      <c r="B30" s="6"/>
      <c r="C30" s="127">
        <f>ROUND(C18/C11*100,1)</f>
        <v>12.7</v>
      </c>
      <c r="D30" s="128" t="s">
        <v>4</v>
      </c>
      <c r="E30" s="129">
        <f>ROUND(E18/E11*100,1)</f>
        <v>11.3</v>
      </c>
      <c r="F30" s="130" t="s">
        <v>4</v>
      </c>
      <c r="G30" s="130"/>
      <c r="H30" s="131"/>
      <c r="I30" s="59"/>
      <c r="J30" s="59"/>
      <c r="K30" s="59"/>
      <c r="L30" s="59"/>
      <c r="M30" s="59"/>
    </row>
    <row r="31" spans="1:13" s="46" customFormat="1" ht="21.75" customHeight="1" x14ac:dyDescent="0.3">
      <c r="A31" s="132" t="s">
        <v>124</v>
      </c>
      <c r="B31" s="6"/>
      <c r="C31" s="127">
        <f>ROUND(C19/C12*100,1)</f>
        <v>12</v>
      </c>
      <c r="D31" s="128" t="s">
        <v>4</v>
      </c>
      <c r="E31" s="129">
        <f>ROUND(E19/E12*100,1)</f>
        <v>11.3</v>
      </c>
      <c r="F31" s="130" t="s">
        <v>4</v>
      </c>
      <c r="G31" s="130"/>
      <c r="H31" s="131"/>
      <c r="I31" s="59"/>
      <c r="J31" s="59"/>
      <c r="K31" s="59"/>
      <c r="L31" s="59"/>
      <c r="M31" s="59"/>
    </row>
    <row r="32" spans="1:13" s="46" customFormat="1" ht="21.75" customHeight="1" x14ac:dyDescent="0.3">
      <c r="A32" s="89"/>
      <c r="B32" s="6"/>
      <c r="C32" s="127"/>
      <c r="D32" s="128"/>
      <c r="E32" s="129"/>
      <c r="F32" s="130"/>
      <c r="G32" s="130"/>
      <c r="H32" s="131"/>
      <c r="I32" s="59"/>
      <c r="J32" s="59"/>
      <c r="K32" s="59"/>
      <c r="L32" s="59"/>
      <c r="M32" s="59"/>
    </row>
    <row r="33" spans="1:8" s="46" customFormat="1" x14ac:dyDescent="0.3">
      <c r="A33" s="132" t="s">
        <v>125</v>
      </c>
      <c r="B33" s="6"/>
      <c r="C33" s="127">
        <f>ROUND(C24/C12*100,1)</f>
        <v>15.9</v>
      </c>
      <c r="D33" s="128" t="s">
        <v>4</v>
      </c>
      <c r="E33" s="129">
        <f>ROUND(E24/E12*100,1)</f>
        <v>14.8</v>
      </c>
      <c r="F33" s="130" t="s">
        <v>4</v>
      </c>
      <c r="G33" s="130"/>
      <c r="H33" s="131"/>
    </row>
    <row r="34" spans="1:8" s="46" customFormat="1" x14ac:dyDescent="0.3">
      <c r="A34" s="132"/>
      <c r="B34" s="6"/>
      <c r="C34" s="127"/>
      <c r="D34" s="128"/>
      <c r="E34" s="129"/>
      <c r="F34" s="130"/>
      <c r="G34" s="130"/>
      <c r="H34" s="131"/>
    </row>
    <row r="35" spans="1:8" ht="20.25" customHeight="1" x14ac:dyDescent="0.3">
      <c r="A35" s="272" t="s">
        <v>181</v>
      </c>
      <c r="B35" s="272"/>
      <c r="C35" s="272"/>
      <c r="D35" s="272"/>
      <c r="E35" s="272"/>
      <c r="F35" s="272"/>
      <c r="G35" s="272"/>
      <c r="H35" s="272"/>
    </row>
    <row r="36" spans="1:8" x14ac:dyDescent="0.3">
      <c r="A36" s="272" t="s">
        <v>175</v>
      </c>
      <c r="B36" s="272"/>
      <c r="C36" s="272"/>
      <c r="D36" s="272"/>
      <c r="E36" s="272"/>
      <c r="F36" s="272"/>
      <c r="G36" s="272"/>
      <c r="H36" s="272"/>
    </row>
    <row r="37" spans="1:8" x14ac:dyDescent="0.3">
      <c r="A37" s="271" t="s">
        <v>176</v>
      </c>
      <c r="B37" s="271"/>
      <c r="C37" s="271"/>
      <c r="D37" s="271"/>
      <c r="E37" s="271"/>
      <c r="F37" s="271"/>
      <c r="G37" s="271"/>
      <c r="H37" s="271"/>
    </row>
    <row r="38" spans="1:8" x14ac:dyDescent="0.3">
      <c r="A38" s="271"/>
      <c r="B38" s="271"/>
      <c r="C38" s="271"/>
      <c r="D38" s="271"/>
      <c r="E38" s="271"/>
      <c r="F38" s="271"/>
      <c r="G38" s="271"/>
      <c r="H38" s="271"/>
    </row>
  </sheetData>
  <mergeCells count="6">
    <mergeCell ref="C5:E5"/>
    <mergeCell ref="G6:H6"/>
    <mergeCell ref="A38:H38"/>
    <mergeCell ref="A36:H36"/>
    <mergeCell ref="A37:H37"/>
    <mergeCell ref="A35:H35"/>
  </mergeCells>
  <pageMargins left="0.75" right="0.2" top="0.25" bottom="0.35" header="0.25" footer="0.17"/>
  <pageSetup scale="73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2"/>
  <sheetViews>
    <sheetView zoomScale="60" zoomScaleNormal="60" workbookViewId="0">
      <selection activeCell="G21" sqref="G21"/>
    </sheetView>
  </sheetViews>
  <sheetFormatPr defaultColWidth="8.88671875" defaultRowHeight="20.25" x14ac:dyDescent="0.3"/>
  <cols>
    <col min="1" max="1" width="66.6640625" style="51" customWidth="1"/>
    <col min="2" max="2" width="10.109375" style="51" customWidth="1"/>
    <col min="3" max="3" width="18.33203125" style="51" customWidth="1"/>
    <col min="4" max="4" width="2.5546875" style="46" bestFit="1" customWidth="1"/>
    <col min="5" max="5" width="18.33203125" style="51" customWidth="1"/>
    <col min="6" max="6" width="2.5546875" style="46" bestFit="1" customWidth="1"/>
    <col min="7" max="16384" width="8.88671875" style="51"/>
  </cols>
  <sheetData>
    <row r="1" spans="1:5" x14ac:dyDescent="0.3">
      <c r="A1" s="133" t="s">
        <v>0</v>
      </c>
      <c r="B1" s="134"/>
      <c r="C1" s="135"/>
      <c r="D1" s="6"/>
      <c r="E1" s="135"/>
    </row>
    <row r="2" spans="1:5" x14ac:dyDescent="0.3">
      <c r="A2" s="133" t="s">
        <v>20</v>
      </c>
      <c r="B2" s="134"/>
      <c r="C2" s="135"/>
      <c r="D2" s="6"/>
      <c r="E2" s="135"/>
    </row>
    <row r="3" spans="1:5" x14ac:dyDescent="0.3">
      <c r="A3" s="133" t="s">
        <v>150</v>
      </c>
      <c r="B3" s="134"/>
      <c r="C3" s="135"/>
      <c r="D3" s="6"/>
      <c r="E3" s="135"/>
    </row>
    <row r="4" spans="1:5" ht="15" customHeight="1" x14ac:dyDescent="0.3">
      <c r="A4" s="133"/>
      <c r="B4" s="134"/>
      <c r="C4" s="135"/>
      <c r="D4" s="6"/>
      <c r="E4" s="135"/>
    </row>
    <row r="5" spans="1:5" ht="39.75" thickBot="1" x14ac:dyDescent="0.35">
      <c r="A5" s="136"/>
      <c r="B5" s="134"/>
      <c r="C5" s="62" t="str">
        <f>'Consolidated Results'!C6</f>
        <v>March 31,
2019</v>
      </c>
      <c r="D5" s="6"/>
      <c r="E5" s="137" t="s">
        <v>128</v>
      </c>
    </row>
    <row r="6" spans="1:5" x14ac:dyDescent="0.3">
      <c r="A6" s="136"/>
      <c r="B6" s="134"/>
      <c r="C6" s="265" t="s">
        <v>151</v>
      </c>
      <c r="D6" s="6"/>
      <c r="E6" s="266"/>
    </row>
    <row r="7" spans="1:5" ht="20.25" customHeight="1" x14ac:dyDescent="0.3">
      <c r="A7" s="133" t="s">
        <v>21</v>
      </c>
      <c r="B7" s="134"/>
      <c r="C7" s="138"/>
      <c r="D7" s="6"/>
      <c r="E7" s="138"/>
    </row>
    <row r="8" spans="1:5" ht="20.25" customHeight="1" x14ac:dyDescent="0.3">
      <c r="A8" s="139" t="s">
        <v>22</v>
      </c>
      <c r="B8" s="134"/>
      <c r="C8" s="140"/>
      <c r="D8" s="6"/>
      <c r="E8" s="140"/>
    </row>
    <row r="9" spans="1:5" ht="20.25" customHeight="1" x14ac:dyDescent="0.3">
      <c r="A9" s="139" t="s">
        <v>23</v>
      </c>
      <c r="B9" s="134"/>
      <c r="C9" s="12">
        <v>991</v>
      </c>
      <c r="D9" s="6"/>
      <c r="E9" s="14">
        <v>772</v>
      </c>
    </row>
    <row r="10" spans="1:5" ht="20.25" customHeight="1" x14ac:dyDescent="0.3">
      <c r="A10" s="139" t="s">
        <v>24</v>
      </c>
      <c r="B10" s="134"/>
      <c r="C10" s="25">
        <v>2833</v>
      </c>
      <c r="D10" s="6"/>
      <c r="E10" s="141">
        <v>2444</v>
      </c>
    </row>
    <row r="11" spans="1:5" ht="20.25" customHeight="1" x14ac:dyDescent="0.3">
      <c r="A11" s="139" t="s">
        <v>102</v>
      </c>
      <c r="B11" s="134"/>
      <c r="C11" s="25">
        <v>10497</v>
      </c>
      <c r="D11" s="6"/>
      <c r="E11" s="141">
        <v>9472</v>
      </c>
    </row>
    <row r="12" spans="1:5" ht="20.25" customHeight="1" x14ac:dyDescent="0.3">
      <c r="A12" s="139" t="s">
        <v>101</v>
      </c>
      <c r="B12" s="134"/>
      <c r="C12" s="25">
        <v>3285</v>
      </c>
      <c r="D12" s="6"/>
      <c r="E12" s="141">
        <v>2997</v>
      </c>
    </row>
    <row r="13" spans="1:5" ht="20.25" customHeight="1" x14ac:dyDescent="0.3">
      <c r="A13" s="139" t="s">
        <v>193</v>
      </c>
      <c r="B13" s="134"/>
      <c r="C13" s="142">
        <v>425</v>
      </c>
      <c r="D13" s="6"/>
      <c r="E13" s="143">
        <v>418</v>
      </c>
    </row>
    <row r="14" spans="1:5" ht="20.25" customHeight="1" x14ac:dyDescent="0.3">
      <c r="A14" s="144" t="s">
        <v>25</v>
      </c>
      <c r="B14" s="134"/>
      <c r="C14" s="20">
        <f>SUM(C9:C13)</f>
        <v>18031</v>
      </c>
      <c r="D14" s="6"/>
      <c r="E14" s="22">
        <f>SUM(E9:E13)</f>
        <v>16103</v>
      </c>
    </row>
    <row r="15" spans="1:5" ht="20.25" customHeight="1" x14ac:dyDescent="0.3">
      <c r="A15" s="136"/>
      <c r="B15" s="134"/>
      <c r="C15" s="145"/>
      <c r="D15" s="6"/>
      <c r="E15" s="146"/>
    </row>
    <row r="16" spans="1:5" ht="20.25" customHeight="1" x14ac:dyDescent="0.3">
      <c r="A16" s="139" t="s">
        <v>79</v>
      </c>
      <c r="B16" s="134"/>
      <c r="C16" s="25">
        <v>6140</v>
      </c>
      <c r="D16" s="6"/>
      <c r="E16" s="141">
        <v>6124</v>
      </c>
    </row>
    <row r="17" spans="1:5" ht="20.25" customHeight="1" x14ac:dyDescent="0.3">
      <c r="A17" s="135" t="s">
        <v>26</v>
      </c>
      <c r="B17" s="134"/>
      <c r="C17" s="25">
        <v>10769</v>
      </c>
      <c r="D17" s="6"/>
      <c r="E17" s="147">
        <v>10769</v>
      </c>
    </row>
    <row r="18" spans="1:5" ht="20.25" customHeight="1" x14ac:dyDescent="0.3">
      <c r="A18" s="135" t="s">
        <v>83</v>
      </c>
      <c r="B18" s="134"/>
      <c r="C18" s="25">
        <v>3425</v>
      </c>
      <c r="D18" s="6"/>
      <c r="E18" s="147">
        <v>3494</v>
      </c>
    </row>
    <row r="19" spans="1:5" ht="20.25" customHeight="1" x14ac:dyDescent="0.3">
      <c r="A19" s="135" t="s">
        <v>27</v>
      </c>
      <c r="B19" s="134"/>
      <c r="C19" s="148">
        <v>3169</v>
      </c>
      <c r="D19" s="6"/>
      <c r="E19" s="141">
        <v>3208</v>
      </c>
    </row>
    <row r="20" spans="1:5" ht="20.25" customHeight="1" x14ac:dyDescent="0.3">
      <c r="A20" s="135" t="s">
        <v>194</v>
      </c>
      <c r="B20" s="149"/>
      <c r="C20" s="18">
        <v>6150</v>
      </c>
      <c r="D20" s="6"/>
      <c r="E20" s="143">
        <v>5178</v>
      </c>
    </row>
    <row r="21" spans="1:5" ht="20.25" customHeight="1" thickBot="1" x14ac:dyDescent="0.35">
      <c r="A21" s="139" t="s">
        <v>28</v>
      </c>
      <c r="B21" s="150"/>
      <c r="C21" s="27">
        <f>SUM(C14:C20)</f>
        <v>47684</v>
      </c>
      <c r="D21" s="6"/>
      <c r="E21" s="28">
        <f>SUM(E14:E20)</f>
        <v>44876</v>
      </c>
    </row>
    <row r="22" spans="1:5" ht="20.25" customHeight="1" thickTop="1" x14ac:dyDescent="0.3">
      <c r="A22" s="136"/>
      <c r="B22" s="134"/>
      <c r="C22" s="151"/>
      <c r="D22" s="6"/>
      <c r="E22" s="152"/>
    </row>
    <row r="23" spans="1:5" ht="20.25" customHeight="1" x14ac:dyDescent="0.3">
      <c r="A23" s="133" t="s">
        <v>85</v>
      </c>
      <c r="B23" s="153"/>
      <c r="C23" s="154"/>
      <c r="D23" s="6"/>
      <c r="E23" s="155"/>
    </row>
    <row r="24" spans="1:5" ht="20.25" customHeight="1" x14ac:dyDescent="0.3">
      <c r="A24" s="139" t="s">
        <v>29</v>
      </c>
      <c r="B24" s="153"/>
      <c r="C24" s="154"/>
      <c r="D24" s="6"/>
      <c r="E24" s="155"/>
    </row>
    <row r="25" spans="1:5" ht="20.25" customHeight="1" x14ac:dyDescent="0.3">
      <c r="A25" s="139" t="s">
        <v>30</v>
      </c>
      <c r="B25" s="153"/>
      <c r="C25" s="12">
        <v>3097</v>
      </c>
      <c r="D25" s="6"/>
      <c r="E25" s="14">
        <v>2402</v>
      </c>
    </row>
    <row r="26" spans="1:5" ht="20.25" customHeight="1" x14ac:dyDescent="0.3">
      <c r="A26" s="139" t="s">
        <v>103</v>
      </c>
      <c r="B26" s="153"/>
      <c r="C26" s="25">
        <v>6796</v>
      </c>
      <c r="D26" s="6"/>
      <c r="E26" s="26">
        <v>6491</v>
      </c>
    </row>
    <row r="27" spans="1:5" ht="20.25" customHeight="1" x14ac:dyDescent="0.3">
      <c r="A27" s="139" t="s">
        <v>80</v>
      </c>
      <c r="B27" s="153"/>
      <c r="C27" s="25">
        <v>1861</v>
      </c>
      <c r="D27" s="6"/>
      <c r="E27" s="26">
        <v>2122</v>
      </c>
    </row>
    <row r="28" spans="1:5" ht="20.25" customHeight="1" x14ac:dyDescent="0.3">
      <c r="A28" s="139" t="s">
        <v>127</v>
      </c>
      <c r="B28" s="153"/>
      <c r="C28" s="25">
        <v>1300</v>
      </c>
      <c r="D28" s="6"/>
      <c r="E28" s="141">
        <v>1500</v>
      </c>
    </row>
    <row r="29" spans="1:5" ht="20.25" customHeight="1" x14ac:dyDescent="0.3">
      <c r="A29" s="139" t="s">
        <v>152</v>
      </c>
      <c r="B29" s="134"/>
      <c r="C29" s="18">
        <v>2349</v>
      </c>
      <c r="D29" s="6"/>
      <c r="E29" s="19">
        <v>1883</v>
      </c>
    </row>
    <row r="30" spans="1:5" ht="20.25" customHeight="1" x14ac:dyDescent="0.3">
      <c r="A30" s="139" t="s">
        <v>31</v>
      </c>
      <c r="B30" s="134"/>
      <c r="C30" s="25">
        <f>SUM(C25:C29)</f>
        <v>15403</v>
      </c>
      <c r="D30" s="6"/>
      <c r="E30" s="26">
        <f>SUM(E25:E29)</f>
        <v>14398</v>
      </c>
    </row>
    <row r="31" spans="1:5" ht="20.25" customHeight="1" x14ac:dyDescent="0.3">
      <c r="A31" s="135"/>
      <c r="B31" s="134"/>
      <c r="C31" s="151"/>
      <c r="D31" s="6"/>
      <c r="E31" s="152"/>
    </row>
    <row r="32" spans="1:5" ht="20.25" customHeight="1" x14ac:dyDescent="0.3">
      <c r="A32" s="139" t="s">
        <v>34</v>
      </c>
      <c r="B32" s="134"/>
      <c r="C32" s="25">
        <v>12621</v>
      </c>
      <c r="D32" s="6"/>
      <c r="E32" s="141">
        <v>12604</v>
      </c>
    </row>
    <row r="33" spans="1:17" ht="20.25" customHeight="1" x14ac:dyDescent="0.3">
      <c r="A33" s="139" t="s">
        <v>32</v>
      </c>
      <c r="B33" s="149"/>
      <c r="C33" s="25">
        <v>11418</v>
      </c>
      <c r="D33" s="6"/>
      <c r="E33" s="141">
        <v>11410</v>
      </c>
    </row>
    <row r="34" spans="1:17" ht="20.25" customHeight="1" x14ac:dyDescent="0.3">
      <c r="A34" s="139" t="s">
        <v>33</v>
      </c>
      <c r="B34" s="134"/>
      <c r="C34" s="25">
        <v>698</v>
      </c>
      <c r="D34" s="6"/>
      <c r="E34" s="141">
        <v>704</v>
      </c>
    </row>
    <row r="35" spans="1:17" ht="20.25" customHeight="1" x14ac:dyDescent="0.3">
      <c r="A35" s="139" t="s">
        <v>153</v>
      </c>
      <c r="B35" s="149"/>
      <c r="C35" s="18">
        <v>5022</v>
      </c>
      <c r="D35" s="6"/>
      <c r="E35" s="143">
        <v>4311</v>
      </c>
    </row>
    <row r="36" spans="1:17" ht="20.25" customHeight="1" x14ac:dyDescent="0.3">
      <c r="A36" s="139" t="s">
        <v>35</v>
      </c>
      <c r="B36" s="149"/>
      <c r="C36" s="20">
        <f>SUM(C30:C35)</f>
        <v>45162</v>
      </c>
      <c r="D36" s="6"/>
      <c r="E36" s="22">
        <f>SUM(E30:E35)</f>
        <v>43427</v>
      </c>
    </row>
    <row r="37" spans="1:17" ht="20.25" customHeight="1" x14ac:dyDescent="0.3">
      <c r="A37" s="139"/>
      <c r="B37" s="149"/>
      <c r="C37" s="156"/>
      <c r="D37" s="6"/>
      <c r="E37" s="141"/>
    </row>
    <row r="38" spans="1:17" ht="20.25" customHeight="1" x14ac:dyDescent="0.3">
      <c r="A38" s="139" t="s">
        <v>36</v>
      </c>
      <c r="B38" s="149"/>
      <c r="C38" s="156"/>
      <c r="D38" s="6"/>
      <c r="E38" s="141"/>
    </row>
    <row r="39" spans="1:17" ht="20.25" customHeight="1" x14ac:dyDescent="0.3">
      <c r="A39" s="139" t="s">
        <v>37</v>
      </c>
      <c r="B39" s="149"/>
      <c r="C39" s="25">
        <v>281</v>
      </c>
      <c r="D39" s="6"/>
      <c r="E39" s="141">
        <v>281</v>
      </c>
    </row>
    <row r="40" spans="1:17" ht="20.25" customHeight="1" x14ac:dyDescent="0.3">
      <c r="A40" s="139" t="s">
        <v>38</v>
      </c>
      <c r="B40" s="149"/>
      <c r="C40" s="156">
        <v>0</v>
      </c>
      <c r="D40" s="6"/>
      <c r="E40" s="141">
        <v>0</v>
      </c>
    </row>
    <row r="41" spans="1:17" ht="20.25" customHeight="1" x14ac:dyDescent="0.3">
      <c r="A41" s="139" t="s">
        <v>39</v>
      </c>
      <c r="B41" s="149"/>
      <c r="C41" s="25">
        <v>16278</v>
      </c>
      <c r="D41" s="6"/>
      <c r="E41" s="141">
        <v>15434</v>
      </c>
    </row>
    <row r="42" spans="1:17" ht="20.25" customHeight="1" x14ac:dyDescent="0.3">
      <c r="A42" s="139" t="s">
        <v>40</v>
      </c>
      <c r="B42" s="149"/>
      <c r="C42" s="18">
        <v>-14094</v>
      </c>
      <c r="D42" s="6"/>
      <c r="E42" s="143">
        <v>-14321</v>
      </c>
    </row>
    <row r="43" spans="1:17" ht="20.25" customHeight="1" x14ac:dyDescent="0.3">
      <c r="A43" s="139" t="s">
        <v>154</v>
      </c>
      <c r="B43" s="149"/>
      <c r="C43" s="20">
        <f>SUM(C37:C42)</f>
        <v>2465</v>
      </c>
      <c r="D43" s="6"/>
      <c r="E43" s="147">
        <f>SUM(E39:E42)</f>
        <v>1394</v>
      </c>
    </row>
    <row r="44" spans="1:17" ht="20.25" customHeight="1" x14ac:dyDescent="0.3">
      <c r="A44" s="139" t="s">
        <v>96</v>
      </c>
      <c r="B44" s="149"/>
      <c r="C44" s="18">
        <v>57</v>
      </c>
      <c r="D44" s="75"/>
      <c r="E44" s="157">
        <v>55</v>
      </c>
    </row>
    <row r="45" spans="1:17" ht="20.25" customHeight="1" x14ac:dyDescent="0.3">
      <c r="A45" s="139" t="s">
        <v>155</v>
      </c>
      <c r="B45" s="149"/>
      <c r="C45" s="158">
        <f>SUM(C43:C44)</f>
        <v>2522</v>
      </c>
      <c r="D45" s="6"/>
      <c r="E45" s="143">
        <f>SUM(E43:E44)</f>
        <v>1449</v>
      </c>
    </row>
    <row r="46" spans="1:17" ht="20.25" customHeight="1" thickBot="1" x14ac:dyDescent="0.35">
      <c r="A46" s="139" t="s">
        <v>84</v>
      </c>
      <c r="B46" s="150"/>
      <c r="C46" s="27">
        <f>SUM(C45,C36)</f>
        <v>47684</v>
      </c>
      <c r="D46" s="6"/>
      <c r="E46" s="28">
        <f>SUM(E45,E36)</f>
        <v>44876</v>
      </c>
    </row>
    <row r="47" spans="1:17" s="45" customFormat="1" ht="21" thickTop="1" x14ac:dyDescent="0.3">
      <c r="A47" s="57"/>
      <c r="H47" s="50"/>
      <c r="I47" s="49"/>
      <c r="Q47" s="49"/>
    </row>
    <row r="48" spans="1:17" ht="20.25" customHeight="1" x14ac:dyDescent="0.3">
      <c r="A48" s="272" t="s">
        <v>156</v>
      </c>
      <c r="B48" s="272"/>
      <c r="C48" s="272"/>
      <c r="D48" s="272"/>
      <c r="E48" s="272"/>
      <c r="F48" s="272"/>
      <c r="G48" s="71"/>
      <c r="H48" s="71"/>
      <c r="I48" s="71"/>
      <c r="J48" s="71"/>
      <c r="K48" s="71"/>
      <c r="L48" s="71"/>
      <c r="M48" s="71"/>
    </row>
    <row r="49" spans="1:13" x14ac:dyDescent="0.3">
      <c r="A49" s="271" t="s">
        <v>187</v>
      </c>
      <c r="B49" s="271"/>
      <c r="C49" s="271"/>
      <c r="D49" s="271"/>
      <c r="E49" s="271"/>
      <c r="F49" s="271"/>
      <c r="G49" s="70"/>
      <c r="H49" s="70"/>
      <c r="I49" s="70"/>
      <c r="J49" s="70"/>
      <c r="K49" s="70"/>
      <c r="L49" s="70"/>
      <c r="M49" s="70"/>
    </row>
    <row r="50" spans="1:13" x14ac:dyDescent="0.3">
      <c r="A50" s="271" t="s">
        <v>171</v>
      </c>
      <c r="B50" s="271"/>
      <c r="C50" s="271"/>
      <c r="D50" s="271"/>
      <c r="E50" s="271"/>
      <c r="F50" s="271"/>
      <c r="G50" s="70"/>
      <c r="H50" s="70"/>
      <c r="I50" s="70"/>
      <c r="J50" s="70"/>
      <c r="K50" s="70"/>
      <c r="L50" s="70"/>
      <c r="M50" s="70"/>
    </row>
    <row r="51" spans="1:13" ht="20.25" customHeight="1" x14ac:dyDescent="0.3">
      <c r="A51" s="271" t="s">
        <v>182</v>
      </c>
      <c r="B51" s="271"/>
      <c r="C51" s="271"/>
      <c r="D51" s="271"/>
      <c r="E51" s="271"/>
      <c r="F51" s="271"/>
      <c r="G51" s="71"/>
      <c r="H51" s="71"/>
      <c r="I51" s="71"/>
      <c r="J51" s="71"/>
      <c r="K51" s="71"/>
      <c r="L51" s="71"/>
      <c r="M51" s="71"/>
    </row>
    <row r="52" spans="1:13" x14ac:dyDescent="0.3">
      <c r="A52" s="271" t="s">
        <v>183</v>
      </c>
      <c r="B52" s="271"/>
      <c r="C52" s="271"/>
      <c r="D52" s="271"/>
      <c r="E52" s="271"/>
      <c r="F52" s="271"/>
      <c r="G52" s="71"/>
      <c r="H52" s="71"/>
      <c r="I52" s="71"/>
      <c r="J52" s="71"/>
      <c r="K52" s="71"/>
      <c r="L52" s="71"/>
      <c r="M52" s="71"/>
    </row>
  </sheetData>
  <mergeCells count="5">
    <mergeCell ref="A48:F48"/>
    <mergeCell ref="A49:F49"/>
    <mergeCell ref="A50:F50"/>
    <mergeCell ref="A51:F51"/>
    <mergeCell ref="A52:F52"/>
  </mergeCells>
  <pageMargins left="0.75" right="0.2" top="0.25" bottom="0.35" header="0.25" footer="0.17"/>
  <pageSetup scale="53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5"/>
  <sheetViews>
    <sheetView zoomScale="60" zoomScaleNormal="60" workbookViewId="0">
      <selection activeCell="E48" sqref="E48"/>
    </sheetView>
  </sheetViews>
  <sheetFormatPr defaultColWidth="16.88671875" defaultRowHeight="20.25" x14ac:dyDescent="0.3"/>
  <cols>
    <col min="1" max="1" width="73.5546875" style="52" customWidth="1"/>
    <col min="2" max="2" width="16.6640625" style="52" customWidth="1"/>
    <col min="3" max="3" width="3.109375" style="52" customWidth="1"/>
    <col min="4" max="4" width="16.6640625" style="52" customWidth="1"/>
    <col min="5" max="16384" width="16.88671875" style="52"/>
  </cols>
  <sheetData>
    <row r="1" spans="1:4" x14ac:dyDescent="0.3">
      <c r="A1" s="159" t="s">
        <v>0</v>
      </c>
      <c r="B1" s="67"/>
      <c r="C1" s="67"/>
      <c r="D1" s="67"/>
    </row>
    <row r="2" spans="1:4" x14ac:dyDescent="0.3">
      <c r="A2" s="159" t="s">
        <v>104</v>
      </c>
      <c r="B2" s="67"/>
      <c r="C2" s="67"/>
      <c r="D2" s="67"/>
    </row>
    <row r="3" spans="1:4" x14ac:dyDescent="0.3">
      <c r="A3" s="159" t="s">
        <v>10</v>
      </c>
      <c r="B3" s="67"/>
      <c r="C3" s="67"/>
      <c r="D3" s="67"/>
    </row>
    <row r="4" spans="1:4" ht="12.75" customHeight="1" x14ac:dyDescent="0.3">
      <c r="A4" s="159"/>
      <c r="B4" s="67"/>
      <c r="C4" s="67"/>
      <c r="D4" s="67"/>
    </row>
    <row r="5" spans="1:4" ht="6" customHeight="1" x14ac:dyDescent="0.3">
      <c r="A5" s="159"/>
      <c r="B5" s="67"/>
      <c r="C5" s="67"/>
      <c r="D5" s="67"/>
    </row>
    <row r="6" spans="1:4" ht="21" thickBot="1" x14ac:dyDescent="0.35">
      <c r="A6" s="160"/>
      <c r="B6" s="276" t="s">
        <v>144</v>
      </c>
      <c r="C6" s="276"/>
      <c r="D6" s="276"/>
    </row>
    <row r="7" spans="1:4" ht="40.5" customHeight="1" thickBot="1" x14ac:dyDescent="0.35">
      <c r="A7" s="160"/>
      <c r="B7" s="62" t="str">
        <f>'Consolidated Results'!C6</f>
        <v>March 31,
2019</v>
      </c>
      <c r="C7" s="9"/>
      <c r="D7" s="62" t="str">
        <f>'Consolidated Results'!E6</f>
        <v>March 25,
2018</v>
      </c>
    </row>
    <row r="8" spans="1:4" ht="6" customHeight="1" x14ac:dyDescent="0.3">
      <c r="A8" s="160"/>
      <c r="B8" s="161"/>
      <c r="C8" s="161"/>
      <c r="D8" s="161"/>
    </row>
    <row r="9" spans="1:4" x14ac:dyDescent="0.3">
      <c r="A9" s="159" t="s">
        <v>41</v>
      </c>
      <c r="B9" s="162"/>
      <c r="C9" s="163"/>
      <c r="D9" s="164"/>
    </row>
    <row r="10" spans="1:4" x14ac:dyDescent="0.3">
      <c r="A10" s="165" t="s">
        <v>42</v>
      </c>
      <c r="B10" s="166">
        <v>1704</v>
      </c>
      <c r="C10" s="167"/>
      <c r="D10" s="167">
        <v>1157</v>
      </c>
    </row>
    <row r="11" spans="1:4" ht="40.5" customHeight="1" x14ac:dyDescent="0.3">
      <c r="A11" s="267" t="s">
        <v>159</v>
      </c>
      <c r="B11" s="151"/>
      <c r="C11" s="163"/>
      <c r="D11" s="168"/>
    </row>
    <row r="12" spans="1:4" x14ac:dyDescent="0.3">
      <c r="A12" s="169" t="s">
        <v>43</v>
      </c>
      <c r="B12" s="156">
        <v>277</v>
      </c>
      <c r="C12" s="170"/>
      <c r="D12" s="141">
        <v>279</v>
      </c>
    </row>
    <row r="13" spans="1:4" x14ac:dyDescent="0.3">
      <c r="A13" s="169" t="s">
        <v>18</v>
      </c>
      <c r="B13" s="156">
        <v>37</v>
      </c>
      <c r="C13" s="170"/>
      <c r="D13" s="141">
        <v>38</v>
      </c>
    </row>
    <row r="14" spans="1:4" x14ac:dyDescent="0.3">
      <c r="A14" s="169" t="s">
        <v>163</v>
      </c>
      <c r="B14" s="156">
        <v>-51</v>
      </c>
      <c r="C14" s="170"/>
      <c r="D14" s="141">
        <v>0</v>
      </c>
    </row>
    <row r="15" spans="1:4" x14ac:dyDescent="0.3">
      <c r="A15" s="171" t="s">
        <v>44</v>
      </c>
      <c r="B15" s="156"/>
      <c r="C15" s="170"/>
      <c r="D15" s="141"/>
    </row>
    <row r="16" spans="1:4" x14ac:dyDescent="0.3">
      <c r="A16" s="169" t="s">
        <v>45</v>
      </c>
      <c r="B16" s="156">
        <v>-389</v>
      </c>
      <c r="C16" s="170"/>
      <c r="D16" s="141">
        <v>-108</v>
      </c>
    </row>
    <row r="17" spans="1:4" x14ac:dyDescent="0.3">
      <c r="A17" s="169" t="s">
        <v>105</v>
      </c>
      <c r="B17" s="156">
        <v>-1025</v>
      </c>
      <c r="C17" s="170"/>
      <c r="D17" s="141">
        <v>-1413</v>
      </c>
    </row>
    <row r="18" spans="1:4" x14ac:dyDescent="0.3">
      <c r="A18" s="169" t="s">
        <v>106</v>
      </c>
      <c r="B18" s="156">
        <v>-288</v>
      </c>
      <c r="C18" s="170"/>
      <c r="D18" s="141">
        <v>-318</v>
      </c>
    </row>
    <row r="19" spans="1:4" x14ac:dyDescent="0.3">
      <c r="A19" s="169" t="s">
        <v>46</v>
      </c>
      <c r="B19" s="156">
        <v>744</v>
      </c>
      <c r="C19" s="170"/>
      <c r="D19" s="141">
        <v>1290</v>
      </c>
    </row>
    <row r="20" spans="1:4" x14ac:dyDescent="0.3">
      <c r="A20" s="169" t="s">
        <v>107</v>
      </c>
      <c r="B20" s="156">
        <v>305</v>
      </c>
      <c r="C20" s="170"/>
      <c r="D20" s="141">
        <v>-478</v>
      </c>
    </row>
    <row r="21" spans="1:4" x14ac:dyDescent="0.3">
      <c r="A21" s="169" t="s">
        <v>47</v>
      </c>
      <c r="B21" s="156">
        <v>278</v>
      </c>
      <c r="C21" s="170"/>
      <c r="D21" s="141">
        <v>-1145</v>
      </c>
    </row>
    <row r="22" spans="1:4" x14ac:dyDescent="0.3">
      <c r="A22" s="169" t="s">
        <v>48</v>
      </c>
      <c r="B22" s="156">
        <v>243</v>
      </c>
      <c r="C22" s="170"/>
      <c r="D22" s="141">
        <v>1064</v>
      </c>
    </row>
    <row r="23" spans="1:4" x14ac:dyDescent="0.3">
      <c r="A23" s="171" t="s">
        <v>19</v>
      </c>
      <c r="B23" s="172">
        <v>-172</v>
      </c>
      <c r="C23" s="170"/>
      <c r="D23" s="143">
        <v>266</v>
      </c>
    </row>
    <row r="24" spans="1:4" ht="21.75" customHeight="1" x14ac:dyDescent="0.3">
      <c r="A24" s="159" t="s">
        <v>129</v>
      </c>
      <c r="B24" s="172">
        <f>SUM(B10:B23)</f>
        <v>1663</v>
      </c>
      <c r="C24" s="170"/>
      <c r="D24" s="143">
        <f>SUM(D10:D23)</f>
        <v>632</v>
      </c>
    </row>
    <row r="25" spans="1:4" ht="18.75" customHeight="1" x14ac:dyDescent="0.3">
      <c r="A25" s="160"/>
      <c r="B25" s="156"/>
      <c r="C25" s="170"/>
      <c r="D25" s="141"/>
    </row>
    <row r="26" spans="1:4" ht="18.75" customHeight="1" x14ac:dyDescent="0.3">
      <c r="A26" s="159" t="s">
        <v>49</v>
      </c>
      <c r="B26" s="156"/>
      <c r="C26" s="170"/>
      <c r="D26" s="141"/>
    </row>
    <row r="27" spans="1:4" x14ac:dyDescent="0.3">
      <c r="A27" s="161" t="s">
        <v>50</v>
      </c>
      <c r="B27" s="156">
        <v>-284</v>
      </c>
      <c r="C27" s="170"/>
      <c r="D27" s="141">
        <v>-216</v>
      </c>
    </row>
    <row r="28" spans="1:4" x14ac:dyDescent="0.3">
      <c r="A28" s="173" t="s">
        <v>51</v>
      </c>
      <c r="B28" s="172">
        <v>27</v>
      </c>
      <c r="C28" s="170"/>
      <c r="D28" s="143">
        <v>130</v>
      </c>
    </row>
    <row r="29" spans="1:4" x14ac:dyDescent="0.3">
      <c r="A29" s="159" t="s">
        <v>130</v>
      </c>
      <c r="B29" s="174">
        <f>SUM(B27:B28)</f>
        <v>-257</v>
      </c>
      <c r="C29" s="175"/>
      <c r="D29" s="176">
        <f>SUM(D27:D28)</f>
        <v>-86</v>
      </c>
    </row>
    <row r="30" spans="1:4" ht="21.75" customHeight="1" x14ac:dyDescent="0.3">
      <c r="A30" s="159"/>
      <c r="B30" s="177"/>
      <c r="C30" s="175"/>
      <c r="D30" s="178"/>
    </row>
    <row r="31" spans="1:4" ht="18.75" customHeight="1" x14ac:dyDescent="0.3">
      <c r="A31" s="159" t="s">
        <v>52</v>
      </c>
      <c r="B31" s="179"/>
      <c r="C31" s="180"/>
      <c r="D31" s="147"/>
    </row>
    <row r="32" spans="1:4" ht="18.75" customHeight="1" x14ac:dyDescent="0.3">
      <c r="A32" s="181" t="s">
        <v>54</v>
      </c>
      <c r="B32" s="179">
        <v>-638</v>
      </c>
      <c r="C32" s="180"/>
      <c r="D32" s="147">
        <v>-586</v>
      </c>
    </row>
    <row r="33" spans="1:4" ht="18.75" customHeight="1" x14ac:dyDescent="0.3">
      <c r="A33" s="181" t="s">
        <v>53</v>
      </c>
      <c r="B33" s="179">
        <v>-281</v>
      </c>
      <c r="C33" s="180"/>
      <c r="D33" s="147">
        <v>-300</v>
      </c>
    </row>
    <row r="34" spans="1:4" ht="18.75" customHeight="1" x14ac:dyDescent="0.3">
      <c r="A34" s="181" t="s">
        <v>164</v>
      </c>
      <c r="B34" s="179">
        <v>-200</v>
      </c>
      <c r="C34" s="180"/>
      <c r="D34" s="147">
        <v>0</v>
      </c>
    </row>
    <row r="35" spans="1:4" x14ac:dyDescent="0.3">
      <c r="A35" s="181" t="s">
        <v>51</v>
      </c>
      <c r="B35" s="172">
        <v>-68</v>
      </c>
      <c r="C35" s="180"/>
      <c r="D35" s="143">
        <v>-128</v>
      </c>
    </row>
    <row r="36" spans="1:4" x14ac:dyDescent="0.3">
      <c r="A36" s="159" t="s">
        <v>131</v>
      </c>
      <c r="B36" s="172">
        <f>SUM(B32:B35)</f>
        <v>-1187</v>
      </c>
      <c r="C36" s="170"/>
      <c r="D36" s="143">
        <f>SUM(D32:D35)</f>
        <v>-1014</v>
      </c>
    </row>
    <row r="37" spans="1:4" x14ac:dyDescent="0.3">
      <c r="A37" s="165"/>
      <c r="B37" s="182"/>
      <c r="C37" s="180"/>
      <c r="D37" s="183"/>
    </row>
    <row r="38" spans="1:4" ht="21.75" customHeight="1" x14ac:dyDescent="0.3">
      <c r="A38" s="159" t="s">
        <v>55</v>
      </c>
      <c r="B38" s="179">
        <f>+B24+B29+B36</f>
        <v>219</v>
      </c>
      <c r="C38" s="180"/>
      <c r="D38" s="147">
        <f>+D24+D29+D36</f>
        <v>-468</v>
      </c>
    </row>
    <row r="39" spans="1:4" ht="21.75" customHeight="1" x14ac:dyDescent="0.3">
      <c r="A39" s="159" t="s">
        <v>56</v>
      </c>
      <c r="B39" s="172">
        <v>772</v>
      </c>
      <c r="C39" s="180"/>
      <c r="D39" s="143">
        <v>2861</v>
      </c>
    </row>
    <row r="40" spans="1:4" ht="21.75" customHeight="1" thickBot="1" x14ac:dyDescent="0.35">
      <c r="A40" s="159" t="s">
        <v>57</v>
      </c>
      <c r="B40" s="184">
        <f>+B38+B39</f>
        <v>991</v>
      </c>
      <c r="C40" s="167"/>
      <c r="D40" s="185">
        <f>+D38+D39</f>
        <v>2393</v>
      </c>
    </row>
    <row r="41" spans="1:4" ht="18.75" customHeight="1" thickTop="1" x14ac:dyDescent="0.3"/>
    <row r="42" spans="1:4" ht="21.75" customHeight="1" x14ac:dyDescent="0.3">
      <c r="A42" s="272"/>
      <c r="B42" s="272"/>
      <c r="C42" s="272"/>
      <c r="D42" s="272"/>
    </row>
    <row r="43" spans="1:4" ht="20.25" customHeight="1" x14ac:dyDescent="0.3">
      <c r="A43" s="67"/>
      <c r="B43" s="67"/>
      <c r="C43" s="67"/>
      <c r="D43" s="67"/>
    </row>
    <row r="44" spans="1:4" x14ac:dyDescent="0.3">
      <c r="A44" s="69"/>
    </row>
    <row r="45" spans="1:4" x14ac:dyDescent="0.3">
      <c r="A45" s="67"/>
    </row>
  </sheetData>
  <mergeCells count="2">
    <mergeCell ref="B6:D6"/>
    <mergeCell ref="A42:D42"/>
  </mergeCells>
  <pageMargins left="0.75" right="0.2" top="0.25" bottom="0.35" header="0.25" footer="0.17"/>
  <pageSetup scale="67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36"/>
  <sheetViews>
    <sheetView zoomScale="60" zoomScaleNormal="60" zoomScaleSheetLayoutView="55" workbookViewId="0">
      <selection activeCell="A37" sqref="A37"/>
    </sheetView>
  </sheetViews>
  <sheetFormatPr defaultColWidth="8.88671875" defaultRowHeight="20.25" x14ac:dyDescent="0.3"/>
  <cols>
    <col min="1" max="1" width="44.77734375" style="51" customWidth="1"/>
    <col min="2" max="2" width="15.6640625" style="51" customWidth="1"/>
    <col min="3" max="3" width="4" style="51" customWidth="1"/>
    <col min="4" max="4" width="12.44140625" style="51" customWidth="1"/>
    <col min="5" max="5" width="4" style="51" customWidth="1"/>
    <col min="6" max="6" width="15.88671875" style="51" customWidth="1"/>
    <col min="7" max="7" width="4" style="51" customWidth="1"/>
    <col min="8" max="8" width="17.109375" style="51" customWidth="1"/>
    <col min="9" max="9" width="4" style="51" customWidth="1"/>
    <col min="10" max="10" width="17.21875" style="51" customWidth="1"/>
    <col min="11" max="11" width="4" style="51" customWidth="1"/>
    <col min="12" max="12" width="14.109375" style="51" customWidth="1"/>
    <col min="13" max="13" width="4" style="51" customWidth="1"/>
    <col min="14" max="14" width="17.21875" style="51" customWidth="1"/>
    <col min="15" max="16384" width="8.88671875" style="51"/>
  </cols>
  <sheetData>
    <row r="1" spans="1:14" x14ac:dyDescent="0.3">
      <c r="A1" s="133" t="s">
        <v>0</v>
      </c>
      <c r="B1" s="186"/>
      <c r="C1" s="187"/>
      <c r="D1" s="187"/>
      <c r="E1" s="187"/>
      <c r="F1" s="187"/>
      <c r="G1" s="187"/>
      <c r="H1" s="187"/>
      <c r="I1" s="187"/>
      <c r="J1" s="187"/>
      <c r="K1" s="188"/>
      <c r="L1" s="188"/>
      <c r="M1" s="188"/>
      <c r="N1" s="188"/>
    </row>
    <row r="2" spans="1:14" x14ac:dyDescent="0.3">
      <c r="A2" s="133" t="s">
        <v>86</v>
      </c>
      <c r="B2" s="186"/>
      <c r="C2" s="187"/>
      <c r="D2" s="187"/>
      <c r="E2" s="187"/>
      <c r="F2" s="187"/>
      <c r="G2" s="187"/>
      <c r="H2" s="187"/>
      <c r="I2" s="187"/>
      <c r="J2" s="187"/>
      <c r="K2" s="188"/>
      <c r="L2" s="188"/>
      <c r="M2" s="188"/>
      <c r="N2" s="188"/>
    </row>
    <row r="3" spans="1:14" x14ac:dyDescent="0.3">
      <c r="A3" s="133" t="s">
        <v>10</v>
      </c>
      <c r="B3" s="186"/>
      <c r="C3" s="187"/>
      <c r="D3" s="187"/>
      <c r="E3" s="187"/>
      <c r="F3" s="187"/>
      <c r="G3" s="187"/>
      <c r="H3" s="187"/>
      <c r="I3" s="187"/>
      <c r="J3" s="187"/>
      <c r="K3" s="188"/>
      <c r="L3" s="188"/>
      <c r="M3" s="188"/>
      <c r="N3" s="188"/>
    </row>
    <row r="4" spans="1:14" x14ac:dyDescent="0.3">
      <c r="A4" s="189"/>
      <c r="B4" s="190"/>
      <c r="C4" s="190"/>
      <c r="D4" s="190"/>
      <c r="E4" s="190"/>
      <c r="F4" s="191"/>
      <c r="G4" s="191"/>
      <c r="H4" s="191"/>
      <c r="I4" s="191"/>
      <c r="J4" s="191"/>
      <c r="K4" s="188"/>
      <c r="L4" s="188"/>
      <c r="M4" s="188"/>
      <c r="N4" s="188"/>
    </row>
    <row r="5" spans="1:14" x14ac:dyDescent="0.3">
      <c r="A5" s="192"/>
      <c r="B5" s="192"/>
      <c r="C5" s="192"/>
      <c r="D5" s="192"/>
      <c r="E5" s="192"/>
      <c r="F5" s="192"/>
      <c r="G5" s="192"/>
      <c r="H5" s="193" t="s">
        <v>58</v>
      </c>
      <c r="I5" s="194"/>
      <c r="J5" s="195"/>
      <c r="K5" s="188"/>
      <c r="L5" s="195"/>
      <c r="M5" s="188"/>
      <c r="N5" s="188"/>
    </row>
    <row r="6" spans="1:14" x14ac:dyDescent="0.3">
      <c r="A6" s="192"/>
      <c r="B6" s="195"/>
      <c r="C6" s="192"/>
      <c r="D6" s="195" t="s">
        <v>59</v>
      </c>
      <c r="E6" s="192"/>
      <c r="F6" s="192"/>
      <c r="G6" s="192"/>
      <c r="H6" s="193" t="s">
        <v>60</v>
      </c>
      <c r="I6" s="193"/>
      <c r="J6" s="195" t="s">
        <v>61</v>
      </c>
      <c r="K6" s="188"/>
      <c r="L6" s="195" t="s">
        <v>94</v>
      </c>
      <c r="M6" s="192"/>
      <c r="N6" s="195"/>
    </row>
    <row r="7" spans="1:14" x14ac:dyDescent="0.3">
      <c r="A7" s="192"/>
      <c r="B7" s="195" t="s">
        <v>62</v>
      </c>
      <c r="C7" s="196"/>
      <c r="D7" s="195" t="s">
        <v>95</v>
      </c>
      <c r="E7" s="196"/>
      <c r="F7" s="195" t="s">
        <v>63</v>
      </c>
      <c r="G7" s="192"/>
      <c r="H7" s="193" t="s">
        <v>64</v>
      </c>
      <c r="I7" s="193"/>
      <c r="J7" s="195" t="s">
        <v>65</v>
      </c>
      <c r="K7" s="188"/>
      <c r="L7" s="193" t="s">
        <v>92</v>
      </c>
      <c r="M7" s="196"/>
      <c r="N7" s="195" t="s">
        <v>61</v>
      </c>
    </row>
    <row r="8" spans="1:14" ht="21" thickBot="1" x14ac:dyDescent="0.35">
      <c r="A8" s="192"/>
      <c r="B8" s="197" t="s">
        <v>66</v>
      </c>
      <c r="C8" s="194"/>
      <c r="D8" s="197" t="s">
        <v>67</v>
      </c>
      <c r="E8" s="194"/>
      <c r="F8" s="197" t="s">
        <v>68</v>
      </c>
      <c r="G8" s="194"/>
      <c r="H8" s="197" t="s">
        <v>69</v>
      </c>
      <c r="I8" s="193"/>
      <c r="J8" s="197" t="s">
        <v>114</v>
      </c>
      <c r="K8" s="188"/>
      <c r="L8" s="197" t="s">
        <v>91</v>
      </c>
      <c r="M8" s="194"/>
      <c r="N8" s="197" t="s">
        <v>114</v>
      </c>
    </row>
    <row r="9" spans="1:14" x14ac:dyDescent="0.3">
      <c r="A9" s="192"/>
      <c r="B9" s="192"/>
      <c r="C9" s="192"/>
      <c r="D9" s="192"/>
      <c r="E9" s="192"/>
      <c r="F9" s="192"/>
      <c r="G9" s="192"/>
      <c r="H9" s="198"/>
      <c r="I9" s="194"/>
      <c r="J9" s="192"/>
      <c r="K9" s="188"/>
      <c r="L9" s="192"/>
      <c r="M9" s="192"/>
      <c r="N9" s="192"/>
    </row>
    <row r="10" spans="1:14" x14ac:dyDescent="0.3">
      <c r="A10" s="194" t="s">
        <v>132</v>
      </c>
      <c r="B10" s="72">
        <v>281</v>
      </c>
      <c r="C10" s="72"/>
      <c r="D10" s="199" t="s">
        <v>99</v>
      </c>
      <c r="E10" s="72"/>
      <c r="F10" s="72">
        <v>15434</v>
      </c>
      <c r="G10" s="72"/>
      <c r="H10" s="72">
        <v>-14321</v>
      </c>
      <c r="I10" s="72"/>
      <c r="J10" s="72">
        <f>SUM(B10:H10)</f>
        <v>1394</v>
      </c>
      <c r="K10" s="188"/>
      <c r="L10" s="199">
        <v>55</v>
      </c>
      <c r="M10" s="72"/>
      <c r="N10" s="72">
        <f>J10+L10</f>
        <v>1449</v>
      </c>
    </row>
    <row r="11" spans="1:14" ht="6" customHeight="1" x14ac:dyDescent="0.3">
      <c r="A11" s="192"/>
      <c r="B11" s="200"/>
      <c r="C11" s="200"/>
      <c r="D11" s="200"/>
      <c r="E11" s="200"/>
      <c r="F11" s="200"/>
      <c r="G11" s="192"/>
      <c r="H11" s="201"/>
      <c r="I11" s="194"/>
      <c r="J11" s="202"/>
      <c r="K11" s="188"/>
      <c r="L11" s="203"/>
      <c r="M11" s="203"/>
      <c r="N11" s="204"/>
    </row>
    <row r="12" spans="1:14" x14ac:dyDescent="0.3">
      <c r="A12" s="205" t="s">
        <v>42</v>
      </c>
      <c r="B12" s="206">
        <v>0</v>
      </c>
      <c r="C12" s="207"/>
      <c r="D12" s="203">
        <v>0</v>
      </c>
      <c r="E12" s="208"/>
      <c r="F12" s="203">
        <v>1704</v>
      </c>
      <c r="G12" s="207"/>
      <c r="H12" s="206">
        <v>0</v>
      </c>
      <c r="I12" s="209"/>
      <c r="J12" s="203">
        <f>+B12+D12+F12+H12</f>
        <v>1704</v>
      </c>
      <c r="K12" s="188"/>
      <c r="L12" s="203">
        <v>0</v>
      </c>
      <c r="M12" s="208"/>
      <c r="N12" s="203">
        <f>+J12+L12</f>
        <v>1704</v>
      </c>
    </row>
    <row r="13" spans="1:14" ht="6" customHeight="1" x14ac:dyDescent="0.3">
      <c r="A13" s="188"/>
      <c r="B13" s="203"/>
      <c r="C13" s="203"/>
      <c r="D13" s="203"/>
      <c r="E13" s="203"/>
      <c r="F13" s="203"/>
      <c r="G13" s="188"/>
      <c r="H13" s="206"/>
      <c r="I13" s="210"/>
      <c r="J13" s="204"/>
      <c r="K13" s="188"/>
      <c r="L13" s="203"/>
      <c r="M13" s="203"/>
      <c r="N13" s="204"/>
    </row>
    <row r="14" spans="1:14" ht="22.5" x14ac:dyDescent="0.3">
      <c r="A14" s="205" t="s">
        <v>112</v>
      </c>
      <c r="B14" s="206">
        <v>0</v>
      </c>
      <c r="C14" s="207"/>
      <c r="D14" s="203">
        <v>0</v>
      </c>
      <c r="E14" s="208"/>
      <c r="F14" s="203">
        <v>0</v>
      </c>
      <c r="G14" s="207"/>
      <c r="H14" s="206">
        <v>227</v>
      </c>
      <c r="I14" s="209"/>
      <c r="J14" s="203">
        <f>+B14+D14+F14+H14</f>
        <v>227</v>
      </c>
      <c r="K14" s="188"/>
      <c r="L14" s="203">
        <v>0</v>
      </c>
      <c r="M14" s="208"/>
      <c r="N14" s="203">
        <f>+J14+L14</f>
        <v>227</v>
      </c>
    </row>
    <row r="15" spans="1:14" ht="6" customHeight="1" x14ac:dyDescent="0.3">
      <c r="A15" s="188"/>
      <c r="B15" s="210"/>
      <c r="C15" s="210"/>
      <c r="D15" s="210"/>
      <c r="E15" s="210"/>
      <c r="F15" s="210"/>
      <c r="G15" s="210"/>
      <c r="H15" s="210"/>
      <c r="I15" s="210"/>
      <c r="J15" s="211"/>
      <c r="K15" s="188"/>
      <c r="L15" s="203"/>
      <c r="M15" s="203"/>
      <c r="N15" s="204"/>
    </row>
    <row r="16" spans="1:14" x14ac:dyDescent="0.3">
      <c r="A16" s="205" t="s">
        <v>70</v>
      </c>
      <c r="B16" s="206">
        <v>-1</v>
      </c>
      <c r="C16" s="207"/>
      <c r="D16" s="203">
        <v>-46</v>
      </c>
      <c r="E16" s="208"/>
      <c r="F16" s="203">
        <v>-237</v>
      </c>
      <c r="G16" s="207"/>
      <c r="H16" s="206">
        <v>0</v>
      </c>
      <c r="I16" s="209"/>
      <c r="J16" s="203">
        <f>+B16+D16+F16+H16</f>
        <v>-284</v>
      </c>
      <c r="K16" s="188"/>
      <c r="L16" s="203">
        <v>0</v>
      </c>
      <c r="M16" s="208"/>
      <c r="N16" s="203">
        <f>+J16+L16</f>
        <v>-284</v>
      </c>
    </row>
    <row r="17" spans="1:14" ht="6" customHeight="1" x14ac:dyDescent="0.3">
      <c r="A17" s="188"/>
      <c r="B17" s="203"/>
      <c r="C17" s="203"/>
      <c r="D17" s="203"/>
      <c r="E17" s="203"/>
      <c r="F17" s="203"/>
      <c r="G17" s="188"/>
      <c r="H17" s="206"/>
      <c r="I17" s="210"/>
      <c r="J17" s="204"/>
      <c r="K17" s="188"/>
      <c r="L17" s="210"/>
      <c r="M17" s="210"/>
      <c r="N17" s="211"/>
    </row>
    <row r="18" spans="1:14" ht="22.5" x14ac:dyDescent="0.3">
      <c r="A18" s="205" t="s">
        <v>113</v>
      </c>
      <c r="B18" s="206">
        <v>0</v>
      </c>
      <c r="C18" s="207"/>
      <c r="D18" s="203">
        <v>0</v>
      </c>
      <c r="E18" s="208"/>
      <c r="F18" s="203">
        <v>-623</v>
      </c>
      <c r="G18" s="207"/>
      <c r="H18" s="206">
        <v>0</v>
      </c>
      <c r="I18" s="209"/>
      <c r="J18" s="203">
        <f>+B18+D18+F18+H18</f>
        <v>-623</v>
      </c>
      <c r="K18" s="188"/>
      <c r="L18" s="203">
        <v>0</v>
      </c>
      <c r="M18" s="208"/>
      <c r="N18" s="203">
        <f>+J18+L18</f>
        <v>-623</v>
      </c>
    </row>
    <row r="19" spans="1:14" ht="6" customHeight="1" x14ac:dyDescent="0.3">
      <c r="A19" s="188"/>
      <c r="B19" s="203"/>
      <c r="C19" s="203"/>
      <c r="D19" s="203"/>
      <c r="E19" s="203"/>
      <c r="F19" s="203"/>
      <c r="G19" s="188"/>
      <c r="H19" s="206"/>
      <c r="I19" s="210"/>
      <c r="J19" s="204"/>
      <c r="K19" s="188"/>
      <c r="L19" s="203"/>
      <c r="M19" s="203"/>
      <c r="N19" s="204"/>
    </row>
    <row r="20" spans="1:14" ht="38.25" x14ac:dyDescent="0.3">
      <c r="A20" s="263" t="s">
        <v>158</v>
      </c>
      <c r="B20" s="206">
        <v>1</v>
      </c>
      <c r="C20" s="207"/>
      <c r="D20" s="203">
        <v>46</v>
      </c>
      <c r="E20" s="208"/>
      <c r="F20" s="203">
        <v>0</v>
      </c>
      <c r="G20" s="207"/>
      <c r="H20" s="206">
        <v>0</v>
      </c>
      <c r="I20" s="209"/>
      <c r="J20" s="203">
        <f>+B20+D20+F20+H20</f>
        <v>47</v>
      </c>
      <c r="K20" s="188"/>
      <c r="L20" s="203">
        <v>0</v>
      </c>
      <c r="M20" s="208"/>
      <c r="N20" s="203">
        <f>+J20+L20</f>
        <v>47</v>
      </c>
    </row>
    <row r="21" spans="1:14" ht="5.25" customHeight="1" x14ac:dyDescent="0.3">
      <c r="A21" s="264"/>
      <c r="B21" s="194"/>
      <c r="C21" s="192"/>
      <c r="D21" s="194"/>
      <c r="E21" s="192"/>
      <c r="F21" s="194"/>
      <c r="G21" s="192"/>
      <c r="H21" s="194"/>
      <c r="I21" s="194"/>
      <c r="J21" s="212"/>
      <c r="K21" s="188"/>
      <c r="L21" s="206"/>
      <c r="M21" s="208"/>
      <c r="N21" s="206"/>
    </row>
    <row r="22" spans="1:14" ht="38.25" x14ac:dyDescent="0.3">
      <c r="A22" s="263" t="s">
        <v>165</v>
      </c>
      <c r="B22" s="206">
        <v>0</v>
      </c>
      <c r="C22" s="207"/>
      <c r="D22" s="203">
        <v>0</v>
      </c>
      <c r="E22" s="192"/>
      <c r="F22" s="206">
        <v>0</v>
      </c>
      <c r="G22" s="207"/>
      <c r="H22" s="203">
        <v>0</v>
      </c>
      <c r="I22" s="194"/>
      <c r="J22" s="203">
        <f>+B22+D22+F22+H22</f>
        <v>0</v>
      </c>
      <c r="K22" s="207"/>
      <c r="L22" s="206">
        <v>2</v>
      </c>
      <c r="M22" s="207"/>
      <c r="N22" s="203">
        <f>+J22+L22</f>
        <v>2</v>
      </c>
    </row>
    <row r="23" spans="1:14" ht="4.9000000000000004" customHeight="1" x14ac:dyDescent="0.3">
      <c r="A23" s="192"/>
      <c r="B23" s="213"/>
      <c r="C23" s="192"/>
      <c r="D23" s="213"/>
      <c r="E23" s="192"/>
      <c r="F23" s="213"/>
      <c r="G23" s="192"/>
      <c r="H23" s="213"/>
      <c r="I23" s="194"/>
      <c r="J23" s="214"/>
      <c r="K23" s="188"/>
      <c r="L23" s="213"/>
      <c r="M23" s="192"/>
      <c r="N23" s="214"/>
    </row>
    <row r="24" spans="1:14" ht="5.25" customHeight="1" x14ac:dyDescent="0.3">
      <c r="A24" s="192"/>
      <c r="B24" s="194"/>
      <c r="C24" s="192"/>
      <c r="D24" s="194"/>
      <c r="E24" s="192"/>
      <c r="F24" s="194"/>
      <c r="G24" s="192"/>
      <c r="H24" s="194"/>
      <c r="I24" s="194"/>
      <c r="J24" s="212"/>
      <c r="K24" s="188"/>
      <c r="L24" s="206"/>
      <c r="M24" s="208"/>
      <c r="N24" s="206"/>
    </row>
    <row r="25" spans="1:14" x14ac:dyDescent="0.3">
      <c r="A25" s="194" t="s">
        <v>157</v>
      </c>
      <c r="B25" s="215">
        <f>SUM(B10:B22)</f>
        <v>281</v>
      </c>
      <c r="C25" s="72"/>
      <c r="D25" s="199" t="s">
        <v>99</v>
      </c>
      <c r="E25" s="72"/>
      <c r="F25" s="215">
        <f>SUM(F10:F22)</f>
        <v>16278</v>
      </c>
      <c r="G25" s="72"/>
      <c r="H25" s="215">
        <f>SUM(H10:H22)</f>
        <v>-14094</v>
      </c>
      <c r="I25" s="72"/>
      <c r="J25" s="215">
        <f>SUM(J10:J22)</f>
        <v>2465</v>
      </c>
      <c r="K25" s="188"/>
      <c r="L25" s="215">
        <f>SUM(L10:L22)</f>
        <v>57</v>
      </c>
      <c r="M25" s="72"/>
      <c r="N25" s="215">
        <f>SUM(N10:N22)</f>
        <v>2522</v>
      </c>
    </row>
    <row r="26" spans="1:14" ht="4.5" customHeight="1" thickBot="1" x14ac:dyDescent="0.35">
      <c r="A26" s="216"/>
      <c r="B26" s="217"/>
      <c r="C26" s="218"/>
      <c r="D26" s="217"/>
      <c r="E26" s="218"/>
      <c r="F26" s="217"/>
      <c r="G26" s="218"/>
      <c r="H26" s="219"/>
      <c r="I26" s="220"/>
      <c r="J26" s="217"/>
      <c r="K26" s="188"/>
      <c r="L26" s="217"/>
      <c r="M26" s="218"/>
      <c r="N26" s="217"/>
    </row>
    <row r="27" spans="1:14" ht="12.75" customHeight="1" thickTop="1" x14ac:dyDescent="0.3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94"/>
      <c r="M27" s="194"/>
      <c r="N27" s="212"/>
    </row>
    <row r="28" spans="1:14" x14ac:dyDescent="0.3">
      <c r="A28" s="221"/>
      <c r="B28" s="6"/>
      <c r="C28" s="6"/>
      <c r="D28" s="6"/>
      <c r="E28" s="6"/>
      <c r="F28" s="6"/>
      <c r="G28" s="6"/>
      <c r="H28" s="6"/>
      <c r="I28" s="6"/>
      <c r="J28" s="6"/>
      <c r="K28" s="188"/>
      <c r="L28" s="188"/>
      <c r="M28" s="188"/>
      <c r="N28" s="188"/>
    </row>
    <row r="29" spans="1:14" s="53" customFormat="1" ht="22.5" x14ac:dyDescent="0.3">
      <c r="A29" s="262" t="s">
        <v>160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76"/>
      <c r="L29" s="76"/>
      <c r="M29" s="76"/>
      <c r="N29" s="76"/>
    </row>
    <row r="30" spans="1:14" s="53" customFormat="1" ht="10.5" customHeight="1" x14ac:dyDescent="0.3">
      <c r="A30" s="76"/>
      <c r="B30" s="222"/>
      <c r="C30" s="222"/>
      <c r="D30" s="222"/>
      <c r="E30" s="222"/>
      <c r="F30" s="222"/>
      <c r="G30" s="222"/>
      <c r="H30" s="222"/>
      <c r="I30" s="222"/>
      <c r="J30" s="222"/>
      <c r="K30" s="76"/>
      <c r="L30" s="76"/>
      <c r="M30" s="76"/>
      <c r="N30" s="76"/>
    </row>
    <row r="31" spans="1:14" s="53" customFormat="1" ht="22.5" x14ac:dyDescent="0.3">
      <c r="A31" s="76" t="s">
        <v>161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76"/>
      <c r="L31" s="188"/>
      <c r="M31" s="188"/>
      <c r="N31" s="188"/>
    </row>
    <row r="32" spans="1:14" s="53" customFormat="1" ht="10.5" customHeight="1" x14ac:dyDescent="0.3">
      <c r="A32" s="76"/>
      <c r="B32" s="222"/>
      <c r="C32" s="222"/>
      <c r="D32" s="222"/>
      <c r="E32" s="222"/>
      <c r="F32" s="222"/>
      <c r="G32" s="222"/>
      <c r="H32" s="222"/>
      <c r="I32" s="222"/>
      <c r="J32" s="222"/>
      <c r="K32" s="76"/>
      <c r="L32" s="76"/>
      <c r="M32" s="76"/>
      <c r="N32" s="76"/>
    </row>
    <row r="34" spans="1:10" x14ac:dyDescent="0.3">
      <c r="B34" s="54"/>
      <c r="D34" s="54"/>
      <c r="F34" s="54"/>
      <c r="H34" s="54"/>
      <c r="J34" s="54"/>
    </row>
    <row r="36" spans="1:10" x14ac:dyDescent="0.3">
      <c r="A36" s="46"/>
    </row>
  </sheetData>
  <pageMargins left="0.75" right="0.2" top="0.25" bottom="0.35" header="0.25" footer="0.17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5"/>
  <sheetViews>
    <sheetView zoomScale="60" zoomScaleNormal="60" workbookViewId="0">
      <selection activeCell="B43" sqref="B43"/>
    </sheetView>
  </sheetViews>
  <sheetFormatPr defaultColWidth="10.88671875" defaultRowHeight="18" x14ac:dyDescent="0.25"/>
  <cols>
    <col min="1" max="1" width="54.21875" style="55" customWidth="1"/>
    <col min="2" max="2" width="17.109375" style="55" customWidth="1"/>
    <col min="3" max="3" width="14.77734375" style="55" customWidth="1"/>
    <col min="4" max="4" width="5.77734375" style="61" customWidth="1"/>
    <col min="5" max="5" width="14.77734375" style="55" customWidth="1"/>
    <col min="6" max="6" width="4.44140625" style="56" customWidth="1"/>
    <col min="7" max="7" width="2.77734375" style="55" customWidth="1"/>
    <col min="8" max="8" width="17.77734375" style="56" customWidth="1"/>
    <col min="9" max="9" width="4.44140625" style="55" customWidth="1"/>
    <col min="10" max="10" width="17.6640625" style="55" customWidth="1"/>
    <col min="11" max="16384" width="10.88671875" style="55"/>
  </cols>
  <sheetData>
    <row r="1" spans="1:10" ht="19.5" x14ac:dyDescent="0.3">
      <c r="A1" s="223" t="s">
        <v>0</v>
      </c>
      <c r="B1" s="224"/>
      <c r="C1" s="224"/>
      <c r="D1" s="225"/>
      <c r="E1" s="224"/>
      <c r="F1" s="226"/>
      <c r="G1" s="224"/>
      <c r="H1" s="226"/>
      <c r="I1" s="224"/>
      <c r="J1" s="227"/>
    </row>
    <row r="2" spans="1:10" ht="19.5" x14ac:dyDescent="0.3">
      <c r="A2" s="223" t="s">
        <v>126</v>
      </c>
      <c r="B2" s="228"/>
      <c r="C2" s="227"/>
      <c r="D2" s="229"/>
      <c r="E2" s="227"/>
      <c r="F2" s="230"/>
      <c r="G2" s="227"/>
      <c r="H2" s="230"/>
      <c r="I2" s="227"/>
      <c r="J2" s="227"/>
    </row>
    <row r="3" spans="1:10" ht="19.5" x14ac:dyDescent="0.3">
      <c r="A3" s="133" t="s">
        <v>185</v>
      </c>
      <c r="B3" s="231"/>
      <c r="C3" s="232"/>
      <c r="D3" s="84"/>
      <c r="E3" s="232"/>
      <c r="F3" s="233"/>
      <c r="G3" s="232"/>
      <c r="H3" s="233"/>
      <c r="I3" s="232"/>
      <c r="J3" s="227"/>
    </row>
    <row r="4" spans="1:10" ht="8.25" customHeight="1" x14ac:dyDescent="0.3">
      <c r="A4" s="1"/>
      <c r="B4" s="228"/>
      <c r="C4" s="224"/>
      <c r="D4" s="225"/>
      <c r="E4" s="224"/>
      <c r="F4" s="226"/>
      <c r="G4" s="224"/>
      <c r="H4" s="226"/>
      <c r="I4" s="224"/>
      <c r="J4" s="227"/>
    </row>
    <row r="5" spans="1:10" ht="39.75" thickBot="1" x14ac:dyDescent="0.35">
      <c r="A5" s="223"/>
      <c r="B5" s="228"/>
      <c r="C5" s="224"/>
      <c r="D5" s="225"/>
      <c r="E5" s="224"/>
      <c r="F5" s="226"/>
      <c r="G5" s="224"/>
      <c r="H5" s="62" t="s">
        <v>133</v>
      </c>
      <c r="I5" s="241"/>
      <c r="J5" s="240" t="s">
        <v>134</v>
      </c>
    </row>
    <row r="6" spans="1:10" ht="19.5" x14ac:dyDescent="0.3">
      <c r="A6" s="223" t="s">
        <v>115</v>
      </c>
      <c r="B6" s="228"/>
      <c r="C6" s="224"/>
      <c r="D6" s="225"/>
      <c r="E6" s="224"/>
      <c r="F6" s="226"/>
      <c r="G6" s="224"/>
      <c r="H6" s="226"/>
      <c r="I6" s="224"/>
      <c r="J6" s="227"/>
    </row>
    <row r="7" spans="1:10" ht="19.5" x14ac:dyDescent="0.3">
      <c r="A7" s="259" t="s">
        <v>116</v>
      </c>
      <c r="B7" s="228"/>
      <c r="C7" s="224"/>
      <c r="D7" s="225"/>
      <c r="E7" s="224"/>
      <c r="F7" s="226"/>
      <c r="G7" s="224"/>
      <c r="H7" s="72">
        <v>-1090</v>
      </c>
      <c r="I7" s="224"/>
      <c r="J7" s="73">
        <v>-1431</v>
      </c>
    </row>
    <row r="8" spans="1:10" ht="19.5" x14ac:dyDescent="0.3">
      <c r="A8" s="259" t="s">
        <v>117</v>
      </c>
      <c r="B8" s="228"/>
      <c r="C8" s="224"/>
      <c r="D8" s="225"/>
      <c r="E8" s="224"/>
      <c r="F8" s="226"/>
      <c r="G8" s="224"/>
      <c r="H8" s="25">
        <v>2565</v>
      </c>
      <c r="I8" s="224"/>
      <c r="J8" s="26">
        <v>2433</v>
      </c>
    </row>
    <row r="9" spans="1:10" ht="23.25" thickBot="1" x14ac:dyDescent="0.35">
      <c r="A9" s="260" t="s">
        <v>118</v>
      </c>
      <c r="B9" s="228"/>
      <c r="C9" s="224"/>
      <c r="D9" s="225"/>
      <c r="E9" s="224"/>
      <c r="F9" s="226"/>
      <c r="G9" s="224"/>
      <c r="H9" s="245">
        <f>SUM(H7:H8)</f>
        <v>1475</v>
      </c>
      <c r="I9" s="242"/>
      <c r="J9" s="246">
        <f>SUM(J7:J8)</f>
        <v>1002</v>
      </c>
    </row>
    <row r="10" spans="1:10" ht="20.25" thickTop="1" x14ac:dyDescent="0.3">
      <c r="A10" s="223"/>
      <c r="B10" s="228"/>
      <c r="C10" s="224"/>
      <c r="D10" s="225"/>
      <c r="E10" s="224"/>
      <c r="F10" s="226"/>
      <c r="G10" s="224"/>
      <c r="H10" s="226"/>
      <c r="I10" s="224"/>
      <c r="J10" s="227"/>
    </row>
    <row r="11" spans="1:10" ht="19.5" x14ac:dyDescent="0.3">
      <c r="A11" s="223" t="s">
        <v>119</v>
      </c>
      <c r="B11" s="228"/>
      <c r="C11" s="224"/>
      <c r="D11" s="225"/>
      <c r="E11" s="224"/>
      <c r="F11" s="226"/>
      <c r="G11" s="224"/>
      <c r="H11" s="226"/>
      <c r="I11" s="224"/>
      <c r="J11" s="227"/>
    </row>
    <row r="12" spans="1:10" ht="19.5" x14ac:dyDescent="0.3">
      <c r="A12" s="259" t="s">
        <v>120</v>
      </c>
      <c r="B12" s="228"/>
      <c r="C12" s="224"/>
      <c r="D12" s="225"/>
      <c r="E12" s="224"/>
      <c r="F12" s="226"/>
      <c r="G12" s="224"/>
      <c r="H12" s="72">
        <v>-515</v>
      </c>
      <c r="I12" s="224"/>
      <c r="J12" s="73">
        <v>-630</v>
      </c>
    </row>
    <row r="13" spans="1:10" ht="19.5" x14ac:dyDescent="0.3">
      <c r="A13" s="259" t="s">
        <v>117</v>
      </c>
      <c r="B13" s="228"/>
      <c r="C13" s="224"/>
      <c r="D13" s="225"/>
      <c r="E13" s="224"/>
      <c r="F13" s="226"/>
      <c r="G13" s="224"/>
      <c r="H13" s="18">
        <f>H8</f>
        <v>2565</v>
      </c>
      <c r="I13" s="224"/>
      <c r="J13" s="19">
        <f>J8</f>
        <v>2433</v>
      </c>
    </row>
    <row r="14" spans="1:10" ht="19.5" x14ac:dyDescent="0.3">
      <c r="A14" s="260" t="s">
        <v>121</v>
      </c>
      <c r="B14" s="228"/>
      <c r="C14" s="224"/>
      <c r="D14" s="225"/>
      <c r="E14" s="224"/>
      <c r="F14" s="226"/>
      <c r="G14" s="224"/>
      <c r="H14" s="25">
        <f>SUM(H12:H13)</f>
        <v>2050</v>
      </c>
      <c r="I14" s="224"/>
      <c r="J14" s="26">
        <f>SUM(J12:J13)</f>
        <v>1803</v>
      </c>
    </row>
    <row r="15" spans="1:10" ht="22.5" x14ac:dyDescent="0.3">
      <c r="A15" s="259" t="s">
        <v>140</v>
      </c>
      <c r="B15" s="228"/>
      <c r="C15" s="224"/>
      <c r="D15" s="225"/>
      <c r="E15" s="224"/>
      <c r="F15" s="226"/>
      <c r="G15" s="224"/>
      <c r="H15" s="25">
        <v>-575</v>
      </c>
      <c r="I15" s="224"/>
      <c r="J15" s="26">
        <v>-801</v>
      </c>
    </row>
    <row r="16" spans="1:10" ht="23.25" thickBot="1" x14ac:dyDescent="0.35">
      <c r="A16" s="260" t="s">
        <v>118</v>
      </c>
      <c r="B16" s="228"/>
      <c r="C16" s="224"/>
      <c r="D16" s="225"/>
      <c r="E16" s="224"/>
      <c r="F16" s="226"/>
      <c r="G16" s="224"/>
      <c r="H16" s="245">
        <f>SUM(H14:H15)</f>
        <v>1475</v>
      </c>
      <c r="I16" s="242"/>
      <c r="J16" s="246">
        <f>SUM(J14:J15)</f>
        <v>1002</v>
      </c>
    </row>
    <row r="17" spans="1:10" ht="12" customHeight="1" thickTop="1" x14ac:dyDescent="0.3">
      <c r="A17" s="260"/>
      <c r="B17" s="228"/>
      <c r="C17" s="224"/>
      <c r="D17" s="225"/>
      <c r="E17" s="224"/>
      <c r="F17" s="226"/>
      <c r="G17" s="224"/>
      <c r="H17" s="72"/>
      <c r="I17" s="242"/>
      <c r="J17" s="73"/>
    </row>
    <row r="18" spans="1:10" ht="19.5" customHeight="1" x14ac:dyDescent="0.25">
      <c r="A18" s="229" t="s">
        <v>135</v>
      </c>
      <c r="B18" s="227"/>
      <c r="C18" s="227"/>
      <c r="D18" s="227"/>
      <c r="E18" s="227"/>
      <c r="F18" s="227"/>
      <c r="G18" s="227"/>
      <c r="H18" s="227"/>
      <c r="I18" s="227"/>
      <c r="J18" s="227"/>
    </row>
    <row r="19" spans="1:10" ht="20.100000000000001" customHeight="1" x14ac:dyDescent="0.3">
      <c r="A19" s="227" t="s">
        <v>162</v>
      </c>
      <c r="B19" s="228"/>
      <c r="C19" s="224"/>
      <c r="D19" s="225"/>
      <c r="E19" s="224"/>
      <c r="F19" s="226"/>
      <c r="G19" s="224"/>
      <c r="H19" s="72"/>
      <c r="I19" s="242"/>
      <c r="J19" s="73"/>
    </row>
    <row r="20" spans="1:10" ht="20.100000000000001" customHeight="1" x14ac:dyDescent="0.3">
      <c r="A20" s="227" t="s">
        <v>136</v>
      </c>
      <c r="B20" s="228"/>
      <c r="C20" s="224"/>
      <c r="D20" s="225"/>
      <c r="E20" s="224"/>
      <c r="F20" s="226"/>
      <c r="G20" s="224"/>
      <c r="H20" s="72"/>
      <c r="I20" s="242"/>
      <c r="J20" s="73"/>
    </row>
    <row r="21" spans="1:10" ht="20.100000000000001" customHeight="1" x14ac:dyDescent="0.3">
      <c r="A21" s="227" t="s">
        <v>139</v>
      </c>
      <c r="B21" s="228"/>
      <c r="C21" s="224"/>
      <c r="D21" s="225"/>
      <c r="E21" s="224"/>
      <c r="F21" s="226"/>
      <c r="G21" s="224"/>
      <c r="H21" s="72"/>
      <c r="I21" s="242"/>
      <c r="J21" s="73"/>
    </row>
    <row r="22" spans="1:10" ht="20.100000000000001" customHeight="1" x14ac:dyDescent="0.3">
      <c r="A22" s="234" t="s">
        <v>137</v>
      </c>
      <c r="B22" s="234"/>
      <c r="C22" s="235"/>
      <c r="D22" s="236"/>
      <c r="E22" s="237"/>
      <c r="F22" s="238"/>
      <c r="G22" s="227"/>
      <c r="H22" s="238"/>
      <c r="I22" s="227"/>
      <c r="J22" s="227"/>
    </row>
    <row r="23" spans="1:10" ht="20.100000000000001" customHeight="1" x14ac:dyDescent="0.3">
      <c r="A23" s="234" t="s">
        <v>138</v>
      </c>
      <c r="B23" s="234"/>
      <c r="C23" s="235"/>
      <c r="D23" s="236"/>
      <c r="E23" s="237"/>
      <c r="F23" s="238"/>
      <c r="G23" s="227"/>
      <c r="H23" s="238"/>
      <c r="I23" s="227"/>
      <c r="J23" s="227"/>
    </row>
    <row r="24" spans="1:10" ht="15" customHeight="1" x14ac:dyDescent="0.3">
      <c r="A24" s="234"/>
      <c r="B24" s="234"/>
      <c r="C24" s="235"/>
      <c r="D24" s="236"/>
      <c r="E24" s="237"/>
      <c r="F24" s="238"/>
      <c r="G24" s="227"/>
      <c r="H24" s="238"/>
      <c r="I24" s="227"/>
      <c r="J24" s="227"/>
    </row>
    <row r="25" spans="1:10" ht="39.75" thickBot="1" x14ac:dyDescent="0.35">
      <c r="A25" s="1" t="s">
        <v>71</v>
      </c>
      <c r="B25" s="75"/>
      <c r="C25" s="227"/>
      <c r="D25" s="229"/>
      <c r="E25" s="227"/>
      <c r="F25" s="239"/>
      <c r="G25" s="227"/>
      <c r="H25" s="62" t="str">
        <f>'Consolidated Results'!C6</f>
        <v>March 31,
2019</v>
      </c>
      <c r="I25" s="241"/>
      <c r="J25" s="240" t="str">
        <f>'Balance Sheet'!E5</f>
        <v>Dec. 31,
2018</v>
      </c>
    </row>
    <row r="26" spans="1:10" s="56" customFormat="1" ht="21.75" customHeight="1" x14ac:dyDescent="0.3">
      <c r="A26" s="93" t="s">
        <v>72</v>
      </c>
      <c r="B26" s="93"/>
      <c r="C26" s="230"/>
      <c r="D26" s="230"/>
      <c r="E26" s="230"/>
      <c r="F26" s="242"/>
      <c r="G26" s="230"/>
      <c r="H26" s="72">
        <v>52344</v>
      </c>
      <c r="I26" s="242"/>
      <c r="J26" s="73">
        <v>55601</v>
      </c>
    </row>
    <row r="27" spans="1:10" s="56" customFormat="1" ht="21.75" customHeight="1" x14ac:dyDescent="0.3">
      <c r="A27" s="93" t="s">
        <v>73</v>
      </c>
      <c r="B27" s="93"/>
      <c r="C27" s="230"/>
      <c r="D27" s="230"/>
      <c r="E27" s="230"/>
      <c r="F27" s="242"/>
      <c r="G27" s="230"/>
      <c r="H27" s="25">
        <v>23214</v>
      </c>
      <c r="I27" s="242"/>
      <c r="J27" s="26">
        <v>21363</v>
      </c>
    </row>
    <row r="28" spans="1:10" s="56" customFormat="1" ht="21.75" customHeight="1" x14ac:dyDescent="0.3">
      <c r="A28" s="93" t="s">
        <v>88</v>
      </c>
      <c r="B28" s="93"/>
      <c r="C28" s="230"/>
      <c r="D28" s="230"/>
      <c r="E28" s="230"/>
      <c r="F28" s="242"/>
      <c r="G28" s="230"/>
      <c r="H28" s="25">
        <v>31327</v>
      </c>
      <c r="I28" s="242"/>
      <c r="J28" s="26">
        <v>31320</v>
      </c>
    </row>
    <row r="29" spans="1:10" ht="21.75" customHeight="1" x14ac:dyDescent="0.3">
      <c r="A29" s="93" t="s">
        <v>98</v>
      </c>
      <c r="B29" s="83"/>
      <c r="C29" s="227"/>
      <c r="D29" s="229"/>
      <c r="E29" s="227"/>
      <c r="F29" s="243"/>
      <c r="G29" s="227"/>
      <c r="H29" s="20">
        <v>26585</v>
      </c>
      <c r="I29" s="244"/>
      <c r="J29" s="22">
        <v>22184</v>
      </c>
    </row>
    <row r="30" spans="1:10" ht="21.75" customHeight="1" thickBot="1" x14ac:dyDescent="0.35">
      <c r="A30" s="89" t="s">
        <v>74</v>
      </c>
      <c r="B30" s="89"/>
      <c r="C30" s="227"/>
      <c r="D30" s="229"/>
      <c r="E30" s="227"/>
      <c r="F30" s="87"/>
      <c r="G30" s="227"/>
      <c r="H30" s="245">
        <f>SUM(H26:H29)</f>
        <v>133470</v>
      </c>
      <c r="I30" s="242"/>
      <c r="J30" s="246">
        <f>SUM(J26:J29)</f>
        <v>130468</v>
      </c>
    </row>
    <row r="31" spans="1:10" ht="20.25" thickTop="1" x14ac:dyDescent="0.3">
      <c r="A31" s="89"/>
      <c r="B31" s="89"/>
      <c r="C31" s="247"/>
      <c r="D31" s="248"/>
      <c r="E31" s="247"/>
      <c r="F31" s="87"/>
      <c r="G31" s="247"/>
      <c r="H31" s="87"/>
      <c r="I31" s="227"/>
      <c r="J31" s="227"/>
    </row>
    <row r="32" spans="1:10" ht="18.75" customHeight="1" thickBot="1" x14ac:dyDescent="0.35">
      <c r="A32" s="228"/>
      <c r="B32" s="228"/>
      <c r="C32" s="277"/>
      <c r="D32" s="277"/>
      <c r="E32" s="277"/>
      <c r="F32" s="249"/>
      <c r="G32" s="250"/>
      <c r="H32" s="278" t="s">
        <v>144</v>
      </c>
      <c r="I32" s="278"/>
      <c r="J32" s="278"/>
    </row>
    <row r="33" spans="1:10" ht="39.75" thickBot="1" x14ac:dyDescent="0.35">
      <c r="A33" s="228" t="s">
        <v>75</v>
      </c>
      <c r="B33" s="224"/>
      <c r="C33" s="265"/>
      <c r="D33" s="251"/>
      <c r="E33" s="265"/>
      <c r="F33" s="230"/>
      <c r="G33" s="252"/>
      <c r="H33" s="62" t="str">
        <f>'Consolidated Results'!C6</f>
        <v>March 31,
2019</v>
      </c>
      <c r="I33" s="251"/>
      <c r="J33" s="62" t="str">
        <f>'Consolidated Results'!E6</f>
        <v>March 25,
2018</v>
      </c>
    </row>
    <row r="34" spans="1:10" ht="22.5" customHeight="1" x14ac:dyDescent="0.3">
      <c r="A34" s="253" t="s">
        <v>76</v>
      </c>
      <c r="B34" s="227"/>
      <c r="C34" s="268"/>
      <c r="D34" s="258"/>
      <c r="E34" s="269"/>
      <c r="F34" s="230"/>
      <c r="G34" s="257"/>
      <c r="H34" s="254">
        <v>26</v>
      </c>
      <c r="I34" s="255"/>
      <c r="J34" s="256">
        <v>14</v>
      </c>
    </row>
    <row r="35" spans="1:10" ht="22.5" customHeight="1" x14ac:dyDescent="0.3">
      <c r="A35" s="253" t="s">
        <v>77</v>
      </c>
      <c r="B35" s="227"/>
      <c r="C35" s="268"/>
      <c r="D35" s="258"/>
      <c r="E35" s="269"/>
      <c r="F35" s="230"/>
      <c r="G35" s="257"/>
      <c r="H35" s="254">
        <v>5</v>
      </c>
      <c r="I35" s="255"/>
      <c r="J35" s="256">
        <v>3</v>
      </c>
    </row>
    <row r="36" spans="1:10" ht="23.25" customHeight="1" x14ac:dyDescent="0.3">
      <c r="A36" s="253" t="s">
        <v>78</v>
      </c>
      <c r="B36" s="227"/>
      <c r="C36" s="268"/>
      <c r="D36" s="258"/>
      <c r="E36" s="269"/>
      <c r="F36" s="230"/>
      <c r="G36" s="230"/>
      <c r="H36" s="254">
        <v>0</v>
      </c>
      <c r="I36" s="255"/>
      <c r="J36" s="256">
        <v>1</v>
      </c>
    </row>
    <row r="37" spans="1:10" ht="23.25" customHeight="1" x14ac:dyDescent="0.3">
      <c r="A37" s="227" t="s">
        <v>93</v>
      </c>
      <c r="B37" s="227"/>
      <c r="C37" s="268"/>
      <c r="D37" s="258"/>
      <c r="E37" s="269"/>
      <c r="F37" s="230"/>
      <c r="G37" s="227"/>
      <c r="H37" s="254">
        <v>15</v>
      </c>
      <c r="I37" s="255"/>
      <c r="J37" s="256">
        <v>18</v>
      </c>
    </row>
    <row r="38" spans="1:10" ht="23.25" customHeight="1" x14ac:dyDescent="0.3">
      <c r="A38" s="227" t="s">
        <v>89</v>
      </c>
      <c r="B38" s="227"/>
      <c r="C38" s="268"/>
      <c r="D38" s="258"/>
      <c r="E38" s="269"/>
      <c r="F38" s="230"/>
      <c r="G38" s="227"/>
      <c r="H38" s="254">
        <v>0</v>
      </c>
      <c r="I38" s="255"/>
      <c r="J38" s="256">
        <v>1</v>
      </c>
    </row>
    <row r="39" spans="1:10" ht="23.25" customHeight="1" x14ac:dyDescent="0.3">
      <c r="A39" s="227" t="s">
        <v>90</v>
      </c>
      <c r="B39" s="227"/>
      <c r="C39" s="268"/>
      <c r="D39" s="258"/>
      <c r="E39" s="269"/>
      <c r="F39" s="230"/>
      <c r="G39" s="227"/>
      <c r="H39" s="254">
        <v>2</v>
      </c>
      <c r="I39" s="255"/>
      <c r="J39" s="256">
        <v>1</v>
      </c>
    </row>
    <row r="40" spans="1:10" ht="15.75" customHeight="1" x14ac:dyDescent="0.25"/>
    <row r="41" spans="1:10" ht="27.75" customHeight="1" thickBot="1" x14ac:dyDescent="0.35">
      <c r="A41" s="228" t="s">
        <v>166</v>
      </c>
      <c r="H41" s="62">
        <v>2019</v>
      </c>
      <c r="J41" s="62">
        <v>2018</v>
      </c>
    </row>
    <row r="42" spans="1:10" ht="19.5" x14ac:dyDescent="0.3">
      <c r="A42" s="253" t="s">
        <v>167</v>
      </c>
      <c r="H42" s="254">
        <v>13</v>
      </c>
      <c r="J42" s="256">
        <v>12</v>
      </c>
    </row>
    <row r="43" spans="1:10" ht="19.5" x14ac:dyDescent="0.3">
      <c r="A43" s="227" t="s">
        <v>168</v>
      </c>
      <c r="H43" s="254">
        <v>13</v>
      </c>
      <c r="J43" s="256">
        <v>13</v>
      </c>
    </row>
    <row r="44" spans="1:10" ht="19.5" x14ac:dyDescent="0.3">
      <c r="A44" s="227" t="s">
        <v>169</v>
      </c>
      <c r="H44" s="254">
        <v>13</v>
      </c>
      <c r="J44" s="256">
        <v>14</v>
      </c>
    </row>
    <row r="45" spans="1:10" ht="19.5" x14ac:dyDescent="0.3">
      <c r="A45" s="227" t="s">
        <v>170</v>
      </c>
      <c r="H45" s="254">
        <v>13</v>
      </c>
      <c r="J45" s="256">
        <v>13</v>
      </c>
    </row>
  </sheetData>
  <mergeCells count="2">
    <mergeCell ref="C32:E32"/>
    <mergeCell ref="H32:J32"/>
  </mergeCells>
  <pageMargins left="0.75" right="0.2" top="0.25" bottom="0.35" header="0.25" footer="0.17"/>
  <pageSetup scale="62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Other Financial &amp; Op Data</vt:lpstr>
      <vt:lpstr>'Balance Sheet'!Print_Area</vt:lpstr>
      <vt:lpstr>'Cash Flow'!Print_Area</vt:lpstr>
      <vt:lpstr>'Consolidated Results'!Print_Area</vt:lpstr>
      <vt:lpstr>'Equity Summary'!Print_Area</vt:lpstr>
      <vt:lpstr>'Other Financial &amp; Op Data'!Print_Area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2018-10-22T14:35:25Z</dcterms:created>
  <dcterms:modified xsi:type="dcterms:W3CDTF">2019-04-22T18:22:13Z</dcterms:modified>
</cp:coreProperties>
</file>